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8250"/>
  </bookViews>
  <sheets>
    <sheet name="Титул ОИ" sheetId="4" r:id="rId1"/>
    <sheet name="Календарный учебный график" sheetId="5" r:id="rId2"/>
  </sheets>
  <calcPr calcId="145621"/>
</workbook>
</file>

<file path=xl/calcChain.xml><?xml version="1.0" encoding="utf-8"?>
<calcChain xmlns="http://schemas.openxmlformats.org/spreadsheetml/2006/main">
  <c r="BG77" i="5" l="1"/>
  <c r="AH77" i="5"/>
  <c r="BS77" i="5" s="1"/>
  <c r="BT77" i="5" s="1"/>
  <c r="BG76" i="5"/>
  <c r="AH76" i="5"/>
  <c r="BS76" i="5" s="1"/>
  <c r="BT76" i="5" s="1"/>
  <c r="BG75" i="5"/>
  <c r="AH75" i="5"/>
  <c r="BS75" i="5" s="1"/>
  <c r="BT75" i="5" s="1"/>
  <c r="BG74" i="5"/>
  <c r="AH74" i="5"/>
  <c r="BS74" i="5" s="1"/>
  <c r="BT74" i="5" s="1"/>
  <c r="BR73" i="5"/>
  <c r="BQ73" i="5"/>
  <c r="BP73" i="5"/>
  <c r="BO73" i="5"/>
  <c r="BN73" i="5"/>
  <c r="BM73" i="5"/>
  <c r="BL73" i="5"/>
  <c r="BK73" i="5"/>
  <c r="BJ73" i="5"/>
  <c r="BI73" i="5"/>
  <c r="BH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BG73" i="5" s="1"/>
  <c r="AG73" i="5"/>
  <c r="AH73" i="5" s="1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BG72" i="5"/>
  <c r="AH72" i="5"/>
  <c r="BS72" i="5" s="1"/>
  <c r="BT72" i="5" s="1"/>
  <c r="BG71" i="5"/>
  <c r="AH71" i="5"/>
  <c r="BS71" i="5" s="1"/>
  <c r="BT71" i="5" s="1"/>
  <c r="BG70" i="5"/>
  <c r="AH70" i="5"/>
  <c r="BS70" i="5" s="1"/>
  <c r="BT70" i="5" s="1"/>
  <c r="BG69" i="5"/>
  <c r="AH69" i="5"/>
  <c r="BS69" i="5" s="1"/>
  <c r="BT69" i="5" s="1"/>
  <c r="K69" i="5"/>
  <c r="BG68" i="5"/>
  <c r="AH68" i="5"/>
  <c r="BS68" i="5" s="1"/>
  <c r="BT68" i="5" s="1"/>
  <c r="K68" i="5"/>
  <c r="E68" i="5"/>
  <c r="BR67" i="5"/>
  <c r="BQ67" i="5"/>
  <c r="BP67" i="5"/>
  <c r="BO67" i="5"/>
  <c r="BN67" i="5"/>
  <c r="BM67" i="5"/>
  <c r="BL67" i="5"/>
  <c r="BK67" i="5"/>
  <c r="BJ67" i="5"/>
  <c r="BI67" i="5"/>
  <c r="BH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BG67" i="5" s="1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M67" i="5"/>
  <c r="L67" i="5"/>
  <c r="J67" i="5"/>
  <c r="I67" i="5"/>
  <c r="H67" i="5"/>
  <c r="G67" i="5"/>
  <c r="F67" i="5"/>
  <c r="D67" i="5"/>
  <c r="BG66" i="5"/>
  <c r="AH66" i="5"/>
  <c r="BS66" i="5" s="1"/>
  <c r="BT66" i="5" s="1"/>
  <c r="K66" i="5"/>
  <c r="E66" i="5"/>
  <c r="BG65" i="5"/>
  <c r="AH65" i="5"/>
  <c r="BS65" i="5" s="1"/>
  <c r="BT65" i="5" s="1"/>
  <c r="K65" i="5"/>
  <c r="E65" i="5"/>
  <c r="BG64" i="5"/>
  <c r="AH64" i="5"/>
  <c r="BS64" i="5" s="1"/>
  <c r="BT64" i="5" s="1"/>
  <c r="K64" i="5"/>
  <c r="E64" i="5"/>
  <c r="BG63" i="5"/>
  <c r="AH63" i="5"/>
  <c r="BS63" i="5" s="1"/>
  <c r="BT63" i="5" s="1"/>
  <c r="K63" i="5"/>
  <c r="E63" i="5"/>
  <c r="BG62" i="5"/>
  <c r="AH62" i="5"/>
  <c r="BS62" i="5" s="1"/>
  <c r="BT62" i="5" s="1"/>
  <c r="K62" i="5"/>
  <c r="E62" i="5"/>
  <c r="BR61" i="5"/>
  <c r="BQ61" i="5"/>
  <c r="BP61" i="5"/>
  <c r="BO61" i="5"/>
  <c r="BN61" i="5"/>
  <c r="BM61" i="5"/>
  <c r="BL61" i="5"/>
  <c r="BK61" i="5"/>
  <c r="BJ61" i="5"/>
  <c r="BI61" i="5"/>
  <c r="BH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BG61" i="5" s="1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M61" i="5"/>
  <c r="L61" i="5"/>
  <c r="J61" i="5"/>
  <c r="G61" i="5"/>
  <c r="F61" i="5"/>
  <c r="D61" i="5"/>
  <c r="BR60" i="5"/>
  <c r="BQ60" i="5"/>
  <c r="BP60" i="5"/>
  <c r="BO60" i="5"/>
  <c r="BN60" i="5"/>
  <c r="BM60" i="5"/>
  <c r="BL60" i="5"/>
  <c r="BK60" i="5"/>
  <c r="BJ60" i="5"/>
  <c r="BI60" i="5"/>
  <c r="BH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BG60" i="5" s="1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M60" i="5"/>
  <c r="L60" i="5"/>
  <c r="J60" i="5"/>
  <c r="G60" i="5"/>
  <c r="F60" i="5"/>
  <c r="D60" i="5"/>
  <c r="BG59" i="5"/>
  <c r="AH59" i="5"/>
  <c r="BS59" i="5" s="1"/>
  <c r="BT59" i="5" s="1"/>
  <c r="K59" i="5"/>
  <c r="E59" i="5"/>
  <c r="BG58" i="5"/>
  <c r="AH58" i="5"/>
  <c r="BS58" i="5" s="1"/>
  <c r="BT58" i="5" s="1"/>
  <c r="K58" i="5"/>
  <c r="E58" i="5"/>
  <c r="BG57" i="5"/>
  <c r="AH57" i="5"/>
  <c r="BS57" i="5" s="1"/>
  <c r="BT57" i="5" s="1"/>
  <c r="K57" i="5"/>
  <c r="E57" i="5"/>
  <c r="BR56" i="5"/>
  <c r="BQ56" i="5"/>
  <c r="BP56" i="5"/>
  <c r="BO56" i="5"/>
  <c r="BN56" i="5"/>
  <c r="BM56" i="5"/>
  <c r="BL56" i="5"/>
  <c r="BK56" i="5"/>
  <c r="BJ56" i="5"/>
  <c r="BI56" i="5"/>
  <c r="BH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BG56" i="5" s="1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O56" i="5"/>
  <c r="N56" i="5"/>
  <c r="M56" i="5"/>
  <c r="L56" i="5"/>
  <c r="J56" i="5"/>
  <c r="G56" i="5"/>
  <c r="F56" i="5"/>
  <c r="D56" i="5"/>
  <c r="BG55" i="5"/>
  <c r="AH55" i="5"/>
  <c r="BS55" i="5" s="1"/>
  <c r="BT55" i="5" s="1"/>
  <c r="K55" i="5"/>
  <c r="E55" i="5"/>
  <c r="BG54" i="5"/>
  <c r="AH54" i="5"/>
  <c r="BS54" i="5" s="1"/>
  <c r="BT54" i="5" s="1"/>
  <c r="K54" i="5"/>
  <c r="E54" i="5"/>
  <c r="BG53" i="5"/>
  <c r="AH53" i="5"/>
  <c r="BS53" i="5" s="1"/>
  <c r="BT53" i="5" s="1"/>
  <c r="K53" i="5"/>
  <c r="E53" i="5"/>
  <c r="BG52" i="5"/>
  <c r="AH52" i="5"/>
  <c r="BS52" i="5" s="1"/>
  <c r="BT52" i="5" s="1"/>
  <c r="K52" i="5"/>
  <c r="E52" i="5"/>
  <c r="BG51" i="5"/>
  <c r="AH51" i="5"/>
  <c r="BS51" i="5" s="1"/>
  <c r="BT51" i="5" s="1"/>
  <c r="K51" i="5"/>
  <c r="E51" i="5"/>
  <c r="BR50" i="5"/>
  <c r="BQ50" i="5"/>
  <c r="BP50" i="5"/>
  <c r="BO50" i="5"/>
  <c r="BN50" i="5"/>
  <c r="BM50" i="5"/>
  <c r="BL50" i="5"/>
  <c r="BK50" i="5"/>
  <c r="BJ50" i="5"/>
  <c r="BI50" i="5"/>
  <c r="BH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BG50" i="5" s="1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O50" i="5"/>
  <c r="O79" i="5" s="1"/>
  <c r="N50" i="5"/>
  <c r="N79" i="5" s="1"/>
  <c r="M50" i="5"/>
  <c r="M79" i="5" s="1"/>
  <c r="L50" i="5"/>
  <c r="L79" i="5" s="1"/>
  <c r="J50" i="5"/>
  <c r="I50" i="5"/>
  <c r="I79" i="5" s="1"/>
  <c r="H50" i="5"/>
  <c r="H79" i="5" s="1"/>
  <c r="G50" i="5"/>
  <c r="G79" i="5" s="1"/>
  <c r="F50" i="5"/>
  <c r="F79" i="5" s="1"/>
  <c r="D50" i="5"/>
  <c r="BG49" i="5"/>
  <c r="AH49" i="5"/>
  <c r="BS49" i="5" s="1"/>
  <c r="BT49" i="5" s="1"/>
  <c r="K49" i="5"/>
  <c r="K79" i="5" s="1"/>
  <c r="E49" i="5"/>
  <c r="E79" i="5" s="1"/>
  <c r="BR48" i="5"/>
  <c r="BR78" i="5" s="1"/>
  <c r="BQ48" i="5"/>
  <c r="BQ78" i="5" s="1"/>
  <c r="BP48" i="5"/>
  <c r="BP78" i="5" s="1"/>
  <c r="BO48" i="5"/>
  <c r="BO78" i="5" s="1"/>
  <c r="BN48" i="5"/>
  <c r="BN78" i="5" s="1"/>
  <c r="BM48" i="5"/>
  <c r="BM78" i="5" s="1"/>
  <c r="BL48" i="5"/>
  <c r="BL78" i="5" s="1"/>
  <c r="BK48" i="5"/>
  <c r="BK78" i="5" s="1"/>
  <c r="BJ48" i="5"/>
  <c r="BJ78" i="5" s="1"/>
  <c r="BI48" i="5"/>
  <c r="BI78" i="5" s="1"/>
  <c r="BH48" i="5"/>
  <c r="BH78" i="5" s="1"/>
  <c r="BF48" i="5"/>
  <c r="BF78" i="5" s="1"/>
  <c r="BE48" i="5"/>
  <c r="BE78" i="5" s="1"/>
  <c r="BD48" i="5"/>
  <c r="BD78" i="5" s="1"/>
  <c r="BC48" i="5"/>
  <c r="BC78" i="5" s="1"/>
  <c r="BB48" i="5"/>
  <c r="BB78" i="5" s="1"/>
  <c r="BA48" i="5"/>
  <c r="BA78" i="5" s="1"/>
  <c r="AZ48" i="5"/>
  <c r="AZ78" i="5" s="1"/>
  <c r="AY48" i="5"/>
  <c r="AY78" i="5" s="1"/>
  <c r="AX48" i="5"/>
  <c r="AX78" i="5" s="1"/>
  <c r="AW48" i="5"/>
  <c r="AW78" i="5" s="1"/>
  <c r="AV48" i="5"/>
  <c r="AV78" i="5" s="1"/>
  <c r="AU48" i="5"/>
  <c r="AU78" i="5" s="1"/>
  <c r="AT48" i="5"/>
  <c r="AT78" i="5" s="1"/>
  <c r="AS48" i="5"/>
  <c r="AS78" i="5" s="1"/>
  <c r="AR48" i="5"/>
  <c r="AR78" i="5" s="1"/>
  <c r="AQ48" i="5"/>
  <c r="AQ78" i="5" s="1"/>
  <c r="AP48" i="5"/>
  <c r="AP78" i="5" s="1"/>
  <c r="AO48" i="5"/>
  <c r="AO78" i="5" s="1"/>
  <c r="AN48" i="5"/>
  <c r="AN78" i="5" s="1"/>
  <c r="AM48" i="5"/>
  <c r="AM78" i="5" s="1"/>
  <c r="AL48" i="5"/>
  <c r="AL78" i="5" s="1"/>
  <c r="AK48" i="5"/>
  <c r="BG48" i="5" s="1"/>
  <c r="AG48" i="5"/>
  <c r="AF48" i="5"/>
  <c r="AF78" i="5" s="1"/>
  <c r="AE48" i="5"/>
  <c r="AE78" i="5" s="1"/>
  <c r="AD48" i="5"/>
  <c r="AD78" i="5" s="1"/>
  <c r="AC48" i="5"/>
  <c r="AC78" i="5" s="1"/>
  <c r="AB48" i="5"/>
  <c r="AB78" i="5" s="1"/>
  <c r="AA48" i="5"/>
  <c r="AA78" i="5" s="1"/>
  <c r="Z48" i="5"/>
  <c r="Z78" i="5" s="1"/>
  <c r="Y48" i="5"/>
  <c r="Y78" i="5" s="1"/>
  <c r="X48" i="5"/>
  <c r="X78" i="5" s="1"/>
  <c r="W48" i="5"/>
  <c r="W78" i="5" s="1"/>
  <c r="V48" i="5"/>
  <c r="V78" i="5" s="1"/>
  <c r="U48" i="5"/>
  <c r="U78" i="5" s="1"/>
  <c r="T48" i="5"/>
  <c r="T78" i="5" s="1"/>
  <c r="S48" i="5"/>
  <c r="S78" i="5" s="1"/>
  <c r="R48" i="5"/>
  <c r="R78" i="5" s="1"/>
  <c r="Q48" i="5"/>
  <c r="Q78" i="5" s="1"/>
  <c r="AN47" i="5"/>
  <c r="AO47" i="5" s="1"/>
  <c r="AP47" i="5" s="1"/>
  <c r="AQ47" i="5" s="1"/>
  <c r="AR47" i="5" s="1"/>
  <c r="AS47" i="5" s="1"/>
  <c r="AT47" i="5" s="1"/>
  <c r="AU47" i="5" s="1"/>
  <c r="AV47" i="5" s="1"/>
  <c r="AW47" i="5" s="1"/>
  <c r="AX47" i="5" s="1"/>
  <c r="AY47" i="5" s="1"/>
  <c r="AZ47" i="5" s="1"/>
  <c r="BA47" i="5" s="1"/>
  <c r="BB47" i="5" s="1"/>
  <c r="BC47" i="5" s="1"/>
  <c r="BD47" i="5" s="1"/>
  <c r="BE47" i="5" s="1"/>
  <c r="BF47" i="5" s="1"/>
  <c r="BH47" i="5" s="1"/>
  <c r="BI47" i="5" s="1"/>
  <c r="BJ47" i="5" s="1"/>
  <c r="BK47" i="5" s="1"/>
  <c r="BL47" i="5" s="1"/>
  <c r="BM47" i="5" s="1"/>
  <c r="BN47" i="5" s="1"/>
  <c r="BO47" i="5" s="1"/>
  <c r="BP47" i="5" s="1"/>
  <c r="BQ47" i="5" s="1"/>
  <c r="BR47" i="5" s="1"/>
  <c r="AI47" i="5"/>
  <c r="AJ47" i="5" s="1"/>
  <c r="AK47" i="5" s="1"/>
  <c r="AL47" i="5" s="1"/>
  <c r="AR44" i="5"/>
  <c r="AS44" i="5" s="1"/>
  <c r="AT44" i="5" s="1"/>
  <c r="AU44" i="5" s="1"/>
  <c r="AV44" i="5" s="1"/>
  <c r="AW44" i="5" s="1"/>
  <c r="AX44" i="5" s="1"/>
  <c r="AY44" i="5" s="1"/>
  <c r="AZ44" i="5" s="1"/>
  <c r="BA44" i="5" s="1"/>
  <c r="BB44" i="5" s="1"/>
  <c r="BC44" i="5" s="1"/>
  <c r="BD44" i="5" s="1"/>
  <c r="BE44" i="5" s="1"/>
  <c r="BF44" i="5" s="1"/>
  <c r="BH44" i="5" s="1"/>
  <c r="BI44" i="5" s="1"/>
  <c r="BJ44" i="5" s="1"/>
  <c r="BK44" i="5" s="1"/>
  <c r="BL44" i="5" s="1"/>
  <c r="BM44" i="5" s="1"/>
  <c r="BN44" i="5" s="1"/>
  <c r="BO44" i="5" s="1"/>
  <c r="BP44" i="5" s="1"/>
  <c r="BQ44" i="5" s="1"/>
  <c r="BR44" i="5" s="1"/>
  <c r="BG35" i="5"/>
  <c r="AH35" i="5"/>
  <c r="BS35" i="5" s="1"/>
  <c r="BT35" i="5" s="1"/>
  <c r="BG34" i="5"/>
  <c r="AH34" i="5"/>
  <c r="BS34" i="5" s="1"/>
  <c r="BT34" i="5" s="1"/>
  <c r="BG33" i="5"/>
  <c r="AH33" i="5"/>
  <c r="BS33" i="5" s="1"/>
  <c r="BT33" i="5" s="1"/>
  <c r="BI32" i="5"/>
  <c r="BH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BG32" i="5" s="1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H32" i="5" s="1"/>
  <c r="BS32" i="5" s="1"/>
  <c r="BT32" i="5" s="1"/>
  <c r="BG31" i="5"/>
  <c r="AH31" i="5"/>
  <c r="BS31" i="5" s="1"/>
  <c r="BT31" i="5" s="1"/>
  <c r="BG30" i="5"/>
  <c r="AH30" i="5"/>
  <c r="BS30" i="5" s="1"/>
  <c r="BT30" i="5" s="1"/>
  <c r="K30" i="5"/>
  <c r="BI29" i="5"/>
  <c r="BH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BG29" i="5" s="1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H29" i="5" s="1"/>
  <c r="BS29" i="5" s="1"/>
  <c r="BT29" i="5" s="1"/>
  <c r="O29" i="5"/>
  <c r="N29" i="5"/>
  <c r="M29" i="5"/>
  <c r="L29" i="5"/>
  <c r="J29" i="5"/>
  <c r="I29" i="5"/>
  <c r="H29" i="5"/>
  <c r="G29" i="5"/>
  <c r="F29" i="5"/>
  <c r="D29" i="5"/>
  <c r="BI28" i="5"/>
  <c r="BH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BG28" i="5" s="1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H28" i="5" s="1"/>
  <c r="O28" i="5"/>
  <c r="N28" i="5"/>
  <c r="M28" i="5"/>
  <c r="L28" i="5"/>
  <c r="J28" i="5"/>
  <c r="I28" i="5"/>
  <c r="H28" i="5"/>
  <c r="G28" i="5"/>
  <c r="F28" i="5"/>
  <c r="D28" i="5"/>
  <c r="BG27" i="5"/>
  <c r="AH27" i="5"/>
  <c r="BS27" i="5" s="1"/>
  <c r="BT27" i="5" s="1"/>
  <c r="K27" i="5"/>
  <c r="BG26" i="5"/>
  <c r="AH26" i="5"/>
  <c r="BS26" i="5" s="1"/>
  <c r="BT26" i="5" s="1"/>
  <c r="K26" i="5"/>
  <c r="BI25" i="5"/>
  <c r="BH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BG25" i="5" s="1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H25" i="5" s="1"/>
  <c r="BS25" i="5" s="1"/>
  <c r="BT25" i="5" s="1"/>
  <c r="O25" i="5"/>
  <c r="N25" i="5"/>
  <c r="M25" i="5"/>
  <c r="L25" i="5"/>
  <c r="J25" i="5"/>
  <c r="I25" i="5"/>
  <c r="H25" i="5"/>
  <c r="G25" i="5"/>
  <c r="F25" i="5"/>
  <c r="D25" i="5"/>
  <c r="BG24" i="5"/>
  <c r="AH24" i="5"/>
  <c r="BS24" i="5" s="1"/>
  <c r="BT24" i="5" s="1"/>
  <c r="K24" i="5"/>
  <c r="E24" i="5"/>
  <c r="BG23" i="5"/>
  <c r="AH23" i="5"/>
  <c r="BS23" i="5" s="1"/>
  <c r="BT23" i="5" s="1"/>
  <c r="K23" i="5"/>
  <c r="E23" i="5"/>
  <c r="BG22" i="5"/>
  <c r="AH22" i="5"/>
  <c r="BS22" i="5" s="1"/>
  <c r="BT22" i="5" s="1"/>
  <c r="K22" i="5"/>
  <c r="E22" i="5"/>
  <c r="BG21" i="5"/>
  <c r="AH21" i="5"/>
  <c r="BS21" i="5" s="1"/>
  <c r="BT21" i="5" s="1"/>
  <c r="K21" i="5"/>
  <c r="E21" i="5"/>
  <c r="BG20" i="5"/>
  <c r="AH20" i="5"/>
  <c r="BS20" i="5" s="1"/>
  <c r="BT20" i="5" s="1"/>
  <c r="K20" i="5"/>
  <c r="E20" i="5"/>
  <c r="BG19" i="5"/>
  <c r="AH19" i="5"/>
  <c r="BS19" i="5" s="1"/>
  <c r="BT19" i="5" s="1"/>
  <c r="K19" i="5"/>
  <c r="E19" i="5"/>
  <c r="BG18" i="5"/>
  <c r="AH18" i="5"/>
  <c r="BS18" i="5" s="1"/>
  <c r="BT18" i="5" s="1"/>
  <c r="K18" i="5"/>
  <c r="E18" i="5"/>
  <c r="BG17" i="5"/>
  <c r="AH17" i="5"/>
  <c r="BS17" i="5" s="1"/>
  <c r="BT17" i="5" s="1"/>
  <c r="K17" i="5"/>
  <c r="E17" i="5"/>
  <c r="BG16" i="5"/>
  <c r="AH16" i="5"/>
  <c r="BS16" i="5" s="1"/>
  <c r="BT16" i="5" s="1"/>
  <c r="K16" i="5"/>
  <c r="E16" i="5"/>
  <c r="BG15" i="5"/>
  <c r="AH15" i="5"/>
  <c r="BS15" i="5" s="1"/>
  <c r="BT15" i="5" s="1"/>
  <c r="K15" i="5"/>
  <c r="E15" i="5"/>
  <c r="BG14" i="5"/>
  <c r="AH14" i="5"/>
  <c r="BS14" i="5" s="1"/>
  <c r="BT14" i="5" s="1"/>
  <c r="K14" i="5"/>
  <c r="E14" i="5"/>
  <c r="BG13" i="5"/>
  <c r="AH13" i="5"/>
  <c r="BS13" i="5" s="1"/>
  <c r="BT13" i="5" s="1"/>
  <c r="K13" i="5"/>
  <c r="E13" i="5"/>
  <c r="BG12" i="5"/>
  <c r="AH12" i="5"/>
  <c r="BS12" i="5" s="1"/>
  <c r="BT12" i="5" s="1"/>
  <c r="K12" i="5"/>
  <c r="E12" i="5"/>
  <c r="BG11" i="5"/>
  <c r="AH11" i="5"/>
  <c r="BS11" i="5" s="1"/>
  <c r="BT11" i="5" s="1"/>
  <c r="K11" i="5"/>
  <c r="K37" i="5" s="1"/>
  <c r="E11" i="5"/>
  <c r="E37" i="5" s="1"/>
  <c r="BI10" i="5"/>
  <c r="BI36" i="5" s="1"/>
  <c r="BH10" i="5"/>
  <c r="BH36" i="5" s="1"/>
  <c r="BF10" i="5"/>
  <c r="BF36" i="5" s="1"/>
  <c r="BE10" i="5"/>
  <c r="BE36" i="5" s="1"/>
  <c r="BD10" i="5"/>
  <c r="BD36" i="5" s="1"/>
  <c r="BC10" i="5"/>
  <c r="BC36" i="5" s="1"/>
  <c r="BB10" i="5"/>
  <c r="BB36" i="5" s="1"/>
  <c r="BA10" i="5"/>
  <c r="BA36" i="5" s="1"/>
  <c r="AZ10" i="5"/>
  <c r="AZ36" i="5" s="1"/>
  <c r="AY10" i="5"/>
  <c r="AY36" i="5" s="1"/>
  <c r="AX10" i="5"/>
  <c r="AX36" i="5" s="1"/>
  <c r="AW10" i="5"/>
  <c r="AW36" i="5" s="1"/>
  <c r="AV10" i="5"/>
  <c r="AV36" i="5" s="1"/>
  <c r="AU10" i="5"/>
  <c r="AU36" i="5" s="1"/>
  <c r="AT10" i="5"/>
  <c r="AT36" i="5" s="1"/>
  <c r="AS10" i="5"/>
  <c r="AS36" i="5" s="1"/>
  <c r="AR10" i="5"/>
  <c r="AR36" i="5" s="1"/>
  <c r="AQ10" i="5"/>
  <c r="AQ36" i="5" s="1"/>
  <c r="AP10" i="5"/>
  <c r="AP36" i="5" s="1"/>
  <c r="AO10" i="5"/>
  <c r="AO36" i="5" s="1"/>
  <c r="AN10" i="5"/>
  <c r="AN36" i="5" s="1"/>
  <c r="AM10" i="5"/>
  <c r="AM36" i="5" s="1"/>
  <c r="AL10" i="5"/>
  <c r="AL36" i="5" s="1"/>
  <c r="AK10" i="5"/>
  <c r="AK36" i="5" s="1"/>
  <c r="BG36" i="5" s="1"/>
  <c r="AG10" i="5"/>
  <c r="AG36" i="5" s="1"/>
  <c r="AF10" i="5"/>
  <c r="AF36" i="5" s="1"/>
  <c r="AE10" i="5"/>
  <c r="AE36" i="5" s="1"/>
  <c r="AD10" i="5"/>
  <c r="AD36" i="5" s="1"/>
  <c r="AC10" i="5"/>
  <c r="AC36" i="5" s="1"/>
  <c r="AB10" i="5"/>
  <c r="AB36" i="5" s="1"/>
  <c r="AA10" i="5"/>
  <c r="AA36" i="5" s="1"/>
  <c r="Z10" i="5"/>
  <c r="Z36" i="5" s="1"/>
  <c r="Y10" i="5"/>
  <c r="Y36" i="5" s="1"/>
  <c r="X10" i="5"/>
  <c r="X36" i="5" s="1"/>
  <c r="W10" i="5"/>
  <c r="W36" i="5" s="1"/>
  <c r="V10" i="5"/>
  <c r="V36" i="5" s="1"/>
  <c r="U10" i="5"/>
  <c r="U36" i="5" s="1"/>
  <c r="T10" i="5"/>
  <c r="T36" i="5" s="1"/>
  <c r="S10" i="5"/>
  <c r="S36" i="5" s="1"/>
  <c r="R10" i="5"/>
  <c r="R36" i="5" s="1"/>
  <c r="Q10" i="5"/>
  <c r="AH10" i="5" s="1"/>
  <c r="AN9" i="5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BE9" i="5" s="1"/>
  <c r="BF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AI9" i="5"/>
  <c r="AJ9" i="5" s="1"/>
  <c r="AK9" i="5" s="1"/>
  <c r="AL9" i="5" s="1"/>
  <c r="AR6" i="5"/>
  <c r="AS6" i="5" s="1"/>
  <c r="AT6" i="5" s="1"/>
  <c r="AU6" i="5" s="1"/>
  <c r="AV6" i="5" s="1"/>
  <c r="AW6" i="5" s="1"/>
  <c r="AX6" i="5" s="1"/>
  <c r="AY6" i="5" s="1"/>
  <c r="AZ6" i="5" s="1"/>
  <c r="BA6" i="5" s="1"/>
  <c r="BB6" i="5" s="1"/>
  <c r="BC6" i="5" s="1"/>
  <c r="BD6" i="5" s="1"/>
  <c r="BE6" i="5" s="1"/>
  <c r="BF6" i="5" s="1"/>
  <c r="BH6" i="5" s="1"/>
  <c r="BI6" i="5" s="1"/>
  <c r="BJ6" i="5" s="1"/>
  <c r="BK6" i="5" s="1"/>
  <c r="BL6" i="5" s="1"/>
  <c r="BM6" i="5" s="1"/>
  <c r="BN6" i="5" s="1"/>
  <c r="BO6" i="5" s="1"/>
  <c r="BP6" i="5" s="1"/>
  <c r="BQ6" i="5" s="1"/>
  <c r="BR6" i="5" s="1"/>
  <c r="BS28" i="5" l="1"/>
  <c r="BT28" i="5" s="1"/>
  <c r="BG10" i="5"/>
  <c r="BS10" i="5" s="1"/>
  <c r="BT10" i="5" s="1"/>
  <c r="Q36" i="5"/>
  <c r="AH36" i="5" s="1"/>
  <c r="BS36" i="5" s="1"/>
  <c r="BT36" i="5" s="1"/>
  <c r="AH48" i="5"/>
  <c r="BS48" i="5" s="1"/>
  <c r="BT48" i="5" s="1"/>
  <c r="AH50" i="5"/>
  <c r="BS50" i="5" s="1"/>
  <c r="BT50" i="5" s="1"/>
  <c r="AH56" i="5"/>
  <c r="BS56" i="5" s="1"/>
  <c r="BT56" i="5" s="1"/>
  <c r="AH60" i="5"/>
  <c r="BS60" i="5" s="1"/>
  <c r="BT60" i="5" s="1"/>
  <c r="AH61" i="5"/>
  <c r="BS61" i="5" s="1"/>
  <c r="BT61" i="5" s="1"/>
  <c r="AH67" i="5"/>
  <c r="BS67" i="5" s="1"/>
  <c r="BT67" i="5" s="1"/>
  <c r="BS73" i="5"/>
  <c r="BT73" i="5" s="1"/>
  <c r="AG78" i="5"/>
  <c r="AK78" i="5"/>
  <c r="BG78" i="5" s="1"/>
  <c r="BT78" i="5" l="1"/>
  <c r="AH78" i="5"/>
  <c r="BS78" i="5"/>
</calcChain>
</file>

<file path=xl/sharedStrings.xml><?xml version="1.0" encoding="utf-8"?>
<sst xmlns="http://schemas.openxmlformats.org/spreadsheetml/2006/main" count="731" uniqueCount="186">
  <si>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</si>
  <si>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</si>
  <si>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«_____»____________ 2023 г.</t>
  </si>
  <si>
    <t>КАЛЕНДАРНЫЙ УЧЕБНЫЙ ГРАФИК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</si>
  <si>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</si>
  <si>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</si>
  <si>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</si>
  <si>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</si>
  <si>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</si>
  <si>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программа подготовки квалифицированных рабочих, служащих</t>
  </si>
  <si>
    <t xml:space="preserve"> </t>
  </si>
  <si>
    <t>Форма обучения – очная</t>
  </si>
  <si>
    <t>Нормативный срок обучения – 1 год 10 месяцев</t>
  </si>
  <si>
    <t>на базе основного общего образования</t>
  </si>
  <si>
    <t>5.2. Календарный учебный график</t>
  </si>
  <si>
    <t>Индекс</t>
  </si>
  <si>
    <t>Компоненты программы</t>
  </si>
  <si>
    <t>Формы промежуточной атестации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</si>
  <si>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</si>
  <si>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</si>
  <si>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</si>
  <si>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</si>
  <si>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</si>
  <si>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</si>
  <si>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</si>
  <si>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</si>
  <si>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</si>
  <si>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</si>
  <si>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Март</t>
  </si>
  <si>
    <t xml:space="preserve"> 29 мар. - 4 апр.</t>
  </si>
  <si>
    <t>Апрель</t>
  </si>
  <si>
    <t>26 апр. – 2 мая</t>
  </si>
  <si>
    <t>Май</t>
  </si>
  <si>
    <t>31 мая - 6 июня</t>
  </si>
  <si>
    <t>Июнь</t>
  </si>
  <si>
    <t xml:space="preserve"> 28 июня - 4 июля</t>
  </si>
  <si>
    <t>Июль</t>
  </si>
  <si>
    <t>26 июля - 1 авг.</t>
  </si>
  <si>
    <t>Август</t>
  </si>
  <si>
    <t>ИТОГО</t>
  </si>
  <si>
    <t>01</t>
  </si>
  <si>
    <t>08</t>
  </si>
  <si>
    <t>06</t>
  </si>
  <si>
    <t>03</t>
  </si>
  <si>
    <t>22</t>
  </si>
  <si>
    <t>05</t>
  </si>
  <si>
    <t>12</t>
  </si>
  <si>
    <t>19</t>
  </si>
  <si>
    <t>02</t>
  </si>
  <si>
    <t>09</t>
  </si>
  <si>
    <t>16</t>
  </si>
  <si>
    <t>23</t>
  </si>
  <si>
    <t>15</t>
  </si>
  <si>
    <t>10</t>
  </si>
  <si>
    <t>17</t>
  </si>
  <si>
    <t>24</t>
  </si>
  <si>
    <t>07</t>
  </si>
  <si>
    <t>14</t>
  </si>
  <si>
    <t>21</t>
  </si>
  <si>
    <t>28</t>
  </si>
  <si>
    <t>26</t>
  </si>
  <si>
    <t>30</t>
  </si>
  <si>
    <t>11</t>
  </si>
  <si>
    <t>18</t>
  </si>
  <si>
    <t>25</t>
  </si>
  <si>
    <t>29</t>
  </si>
  <si>
    <t>13</t>
  </si>
  <si>
    <t>20</t>
  </si>
  <si>
    <t>27</t>
  </si>
  <si>
    <t>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</si>
  <si>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</si>
  <si>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</si>
  <si>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</si>
  <si>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</si>
  <si>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 цикл</t>
  </si>
  <si>
    <t>К</t>
  </si>
  <si>
    <t>ОУДб.01</t>
  </si>
  <si>
    <t xml:space="preserve">Русский язык </t>
  </si>
  <si>
    <t>-, Э</t>
  </si>
  <si>
    <t>ОУДб.02</t>
  </si>
  <si>
    <t>Литература</t>
  </si>
  <si>
    <t>-, ДЗ</t>
  </si>
  <si>
    <t>ОУДб.03</t>
  </si>
  <si>
    <t>История</t>
  </si>
  <si>
    <t xml:space="preserve"> -, ДЗ</t>
  </si>
  <si>
    <t>ОУДб.04</t>
  </si>
  <si>
    <t>Обществознание</t>
  </si>
  <si>
    <t>ОУДб.05</t>
  </si>
  <si>
    <t>География</t>
  </si>
  <si>
    <t>ОУДб.06</t>
  </si>
  <si>
    <t>Иностранный язык</t>
  </si>
  <si>
    <t>ОУДб.07</t>
  </si>
  <si>
    <t>ОУДб.08</t>
  </si>
  <si>
    <t>Физическая культура</t>
  </si>
  <si>
    <t xml:space="preserve"> З, ДЗ</t>
  </si>
  <si>
    <t>ОУДб.09</t>
  </si>
  <si>
    <t>Основы безопасности жизнедеятельности</t>
  </si>
  <si>
    <t>ОУДб.10</t>
  </si>
  <si>
    <t>Химия</t>
  </si>
  <si>
    <t>ОУДб.11</t>
  </si>
  <si>
    <t>Биология</t>
  </si>
  <si>
    <t>ОУДп.12</t>
  </si>
  <si>
    <t xml:space="preserve">Математика </t>
  </si>
  <si>
    <t xml:space="preserve"> -, Э, </t>
  </si>
  <si>
    <t>ОУДп.13</t>
  </si>
  <si>
    <t>Физика</t>
  </si>
  <si>
    <t>ДЗ, Э</t>
  </si>
  <si>
    <t>УД.14</t>
  </si>
  <si>
    <t>Основы проектно-исследовательской деятельности (Индивидуальный проект)</t>
  </si>
  <si>
    <t>ОП.00</t>
  </si>
  <si>
    <t>Общепрофессиональный цикл</t>
  </si>
  <si>
    <t>ОП.01</t>
  </si>
  <si>
    <t>ОП.02</t>
  </si>
  <si>
    <t>Э</t>
  </si>
  <si>
    <t>П.00</t>
  </si>
  <si>
    <t xml:space="preserve">Профессиональный цикл </t>
  </si>
  <si>
    <t>ПМ.01</t>
  </si>
  <si>
    <t>МДК.01.01</t>
  </si>
  <si>
    <t xml:space="preserve">-, </t>
  </si>
  <si>
    <t>УП.01</t>
  </si>
  <si>
    <t>Учебная практика</t>
  </si>
  <si>
    <t>ПА.</t>
  </si>
  <si>
    <t>Промежуточная аттестация:</t>
  </si>
  <si>
    <t xml:space="preserve"> консультации</t>
  </si>
  <si>
    <t>самостоятельная работа</t>
  </si>
  <si>
    <t>экзамены</t>
  </si>
  <si>
    <t xml:space="preserve">Всего часов в неделю 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</si>
  <si>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</si>
  <si>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</si>
  <si>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</si>
  <si>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</si>
  <si>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</si>
  <si>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04</t>
  </si>
  <si>
    <t>2 курс</t>
  </si>
  <si>
    <t>, -, Э</t>
  </si>
  <si>
    <t>СГ.00</t>
  </si>
  <si>
    <t xml:space="preserve">Социально-гуманитарный цикл </t>
  </si>
  <si>
    <t>СГ.01</t>
  </si>
  <si>
    <t>История России</t>
  </si>
  <si>
    <t>ДЗ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</si>
  <si>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</si>
  <si>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</si>
  <si>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</si>
  <si>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</si>
  <si>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</si>
  <si>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З, ДЗ</t>
  </si>
  <si>
    <t>СГ.05</t>
  </si>
  <si>
    <t>Основы финансовой грамотности</t>
  </si>
  <si>
    <t>ОП.03</t>
  </si>
  <si>
    <t>ОП.04</t>
  </si>
  <si>
    <t>Основы предпринимательской деятельности</t>
  </si>
  <si>
    <t>ПП.01</t>
  </si>
  <si>
    <t xml:space="preserve">Производственная практика </t>
  </si>
  <si>
    <t>ПМ.01.Э</t>
  </si>
  <si>
    <t>Экзамен по модулю</t>
  </si>
  <si>
    <t>Эм</t>
  </si>
  <si>
    <t>ПМ. 02</t>
  </si>
  <si>
    <t>МДК.02.01</t>
  </si>
  <si>
    <t>УП.02</t>
  </si>
  <si>
    <t>ПП.02</t>
  </si>
  <si>
    <t>ПМ.02.Э</t>
  </si>
  <si>
    <t>ГИА</t>
  </si>
  <si>
    <t>Государственная итоговая аттестация</t>
  </si>
  <si>
    <r>
      <t xml:space="preserve">по профессии </t>
    </r>
    <r>
      <rPr>
        <b/>
        <sz val="14"/>
        <color indexed="8"/>
        <rFont val="Times New Roman"/>
        <family val="1"/>
        <charset val="204"/>
      </rPr>
      <t>09.01.03 Оператор информационных систем и ресурсов</t>
    </r>
  </si>
  <si>
    <t>Квалификация: оператор информационных систем и ресурсов</t>
  </si>
  <si>
    <t xml:space="preserve"> профессия  09.01.03 Оператор информационных систем и ресурсов</t>
  </si>
  <si>
    <t xml:space="preserve">Информатика </t>
  </si>
  <si>
    <t xml:space="preserve">Основы информационных технологий </t>
  </si>
  <si>
    <t xml:space="preserve">Базы данных </t>
  </si>
  <si>
    <t>-,</t>
  </si>
  <si>
    <t>Оформление и компоновка технической документации</t>
  </si>
  <si>
    <t>Выполнение работы по подготовке и обработке данных различных форматов</t>
  </si>
  <si>
    <t xml:space="preserve"> Э, </t>
  </si>
  <si>
    <t>Документационное обеспечение и правовое обеспечение управления</t>
  </si>
  <si>
    <t>, Э</t>
  </si>
  <si>
    <r>
      <t xml:space="preserve"> , Э(к)</t>
    </r>
    <r>
      <rPr>
        <vertAlign val="superscript"/>
        <sz val="12"/>
        <rFont val="Times New Roman"/>
        <family val="1"/>
        <charset val="204"/>
      </rPr>
      <t>1</t>
    </r>
  </si>
  <si>
    <t>МДК.01.02</t>
  </si>
  <si>
    <t xml:space="preserve">Манипулирование данными и формирование запросов  к базе данных </t>
  </si>
  <si>
    <r>
      <t>Э(к)</t>
    </r>
    <r>
      <rPr>
        <vertAlign val="superscript"/>
        <sz val="12"/>
        <rFont val="Times New Roman"/>
        <family val="1"/>
        <charset val="204"/>
      </rPr>
      <t>1</t>
    </r>
  </si>
  <si>
    <t>, ДЗ</t>
  </si>
  <si>
    <t>Техническая обработка и размещение информационных ресурсов на сайте</t>
  </si>
  <si>
    <t xml:space="preserve">Работа в системе управления контентом </t>
  </si>
  <si>
    <r>
      <t>-, Э(к)</t>
    </r>
    <r>
      <rPr>
        <vertAlign val="superscript"/>
        <sz val="12"/>
        <rFont val="Times New Roman"/>
        <family val="1"/>
        <charset val="204"/>
      </rPr>
      <t>2</t>
    </r>
  </si>
  <si>
    <t>МДК.02.02</t>
  </si>
  <si>
    <t>Основы управления работой веб-ресурсов</t>
  </si>
  <si>
    <r>
      <t>Э(к)</t>
    </r>
    <r>
      <rPr>
        <vertAlign val="superscript"/>
        <sz val="12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</si>
</sst>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29">
    <xf numFmtId="0" fontId="0" fillId="0" borderId="0" xfId="0"/>
    <xf numFmtId="0" fontId="2" fillId="0" borderId="0" xfId="0" applyFont="1" applyAlignment="1"/>
    <xf numFmtId="0" fontId="7" fillId="0" borderId="0" xfId="0" applyFont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1" xfId="1" applyFont="1" applyFill="1" applyBorder="1" applyAlignment="1" applyProtection="1">
      <alignment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0" fillId="4" borderId="0" xfId="0" applyFill="1"/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/>
    </xf>
    <xf numFmtId="0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/>
    <xf numFmtId="0" fontId="11" fillId="0" borderId="8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center" vertical="center"/>
    </xf>
    <xf numFmtId="0" fontId="11" fillId="9" borderId="8" xfId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8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/>
    <xf numFmtId="0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justify" vertical="center" wrapText="1"/>
    </xf>
    <xf numFmtId="0" fontId="11" fillId="11" borderId="1" xfId="1" applyFont="1" applyFill="1" applyBorder="1" applyAlignment="1">
      <alignment vertical="center"/>
    </xf>
    <xf numFmtId="0" fontId="11" fillId="11" borderId="1" xfId="1" applyFont="1" applyFill="1" applyBorder="1" applyAlignment="1">
      <alignment vertical="center" wrapText="1"/>
    </xf>
    <xf numFmtId="0" fontId="0" fillId="11" borderId="0" xfId="0" applyNumberFormat="1" applyFill="1"/>
    <xf numFmtId="0" fontId="9" fillId="11" borderId="1" xfId="0" applyNumberFormat="1" applyFont="1" applyFill="1" applyBorder="1" applyAlignment="1">
      <alignment horizontal="center" vertical="center" wrapText="1"/>
    </xf>
    <xf numFmtId="0" fontId="11" fillId="11" borderId="1" xfId="0" applyNumberFormat="1" applyFont="1" applyFill="1" applyBorder="1" applyAlignment="1">
      <alignment horizontal="center" vertical="center" wrapText="1"/>
    </xf>
    <xf numFmtId="0" fontId="9" fillId="12" borderId="1" xfId="1" applyFont="1" applyFill="1" applyBorder="1"/>
    <xf numFmtId="0" fontId="9" fillId="12" borderId="1" xfId="1" applyFont="1" applyFill="1" applyBorder="1" applyAlignment="1">
      <alignment wrapText="1"/>
    </xf>
    <xf numFmtId="0" fontId="0" fillId="12" borderId="0" xfId="0" applyNumberFormat="1" applyFill="1"/>
    <xf numFmtId="0" fontId="9" fillId="12" borderId="1" xfId="0" applyNumberFormat="1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 textRotation="90"/>
    </xf>
    <xf numFmtId="0" fontId="9" fillId="12" borderId="1" xfId="0" applyNumberFormat="1" applyFont="1" applyFill="1" applyBorder="1" applyAlignment="1">
      <alignment horizontal="center" vertical="center" textRotation="90" wrapText="1"/>
    </xf>
    <xf numFmtId="0" fontId="9" fillId="12" borderId="1" xfId="0" applyNumberFormat="1" applyFont="1" applyFill="1" applyBorder="1" applyAlignment="1">
      <alignment horizontal="center" vertical="center"/>
    </xf>
    <xf numFmtId="0" fontId="11" fillId="12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/>
    <xf numFmtId="0" fontId="0" fillId="13" borderId="0" xfId="0" applyNumberFormat="1" applyFill="1"/>
    <xf numFmtId="0" fontId="9" fillId="13" borderId="1" xfId="0" applyNumberFormat="1" applyFont="1" applyFill="1" applyBorder="1" applyAlignment="1">
      <alignment horizontal="center" vertical="center" wrapText="1"/>
    </xf>
    <xf numFmtId="0" fontId="11" fillId="13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right"/>
    </xf>
    <xf numFmtId="0" fontId="7" fillId="13" borderId="1" xfId="0" applyFont="1" applyFill="1" applyBorder="1" applyAlignment="1">
      <alignment wrapText="1"/>
    </xf>
    <xf numFmtId="0" fontId="1" fillId="13" borderId="0" xfId="0" applyNumberFormat="1" applyFont="1" applyFill="1"/>
    <xf numFmtId="0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 wrapText="1"/>
    </xf>
    <xf numFmtId="0" fontId="9" fillId="0" borderId="0" xfId="0" applyNumberFormat="1" applyFont="1" applyBorder="1" applyAlignment="1">
      <alignment horizontal="left" textRotation="90"/>
    </xf>
    <xf numFmtId="0" fontId="10" fillId="3" borderId="0" xfId="0" applyNumberFormat="1" applyFont="1" applyFill="1"/>
    <xf numFmtId="0" fontId="9" fillId="0" borderId="0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/>
    <xf numFmtId="49" fontId="9" fillId="0" borderId="5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11" fillId="10" borderId="8" xfId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textRotation="90"/>
    </xf>
    <xf numFmtId="0" fontId="11" fillId="4" borderId="1" xfId="1" applyFont="1" applyFill="1" applyBorder="1" applyAlignment="1">
      <alignment vertical="center" wrapText="1"/>
    </xf>
    <xf numFmtId="0" fontId="11" fillId="4" borderId="8" xfId="1" applyNumberFormat="1" applyFont="1" applyFill="1" applyBorder="1" applyAlignment="1">
      <alignment horizontal="center" vertical="center"/>
    </xf>
    <xf numFmtId="0" fontId="11" fillId="4" borderId="1" xfId="1" applyNumberFormat="1" applyFont="1" applyFill="1" applyBorder="1" applyAlignment="1">
      <alignment horizontal="center" vertical="center"/>
    </xf>
    <xf numFmtId="0" fontId="11" fillId="4" borderId="6" xfId="1" applyNumberFormat="1" applyFont="1" applyFill="1" applyBorder="1" applyAlignment="1">
      <alignment horizontal="center" vertical="center"/>
    </xf>
    <xf numFmtId="0" fontId="11" fillId="4" borderId="12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vertical="center" wrapText="1"/>
    </xf>
    <xf numFmtId="0" fontId="11" fillId="14" borderId="8" xfId="1" applyFont="1" applyFill="1" applyBorder="1" applyAlignment="1">
      <alignment horizontal="center" vertical="center"/>
    </xf>
    <xf numFmtId="0" fontId="9" fillId="14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  <xf numFmtId="0" fontId="11" fillId="11" borderId="8" xfId="1" applyNumberFormat="1" applyFont="1" applyFill="1" applyBorder="1" applyAlignment="1">
      <alignment horizontal="center" vertical="center"/>
    </xf>
    <xf numFmtId="0" fontId="11" fillId="11" borderId="1" xfId="1" applyNumberFormat="1" applyFont="1" applyFill="1" applyBorder="1" applyAlignment="1">
      <alignment horizontal="center" vertical="center"/>
    </xf>
    <xf numFmtId="0" fontId="11" fillId="11" borderId="6" xfId="1" applyNumberFormat="1" applyFont="1" applyFill="1" applyBorder="1" applyAlignment="1">
      <alignment horizontal="center" vertical="center"/>
    </xf>
    <xf numFmtId="0" fontId="11" fillId="11" borderId="12" xfId="1" applyNumberFormat="1" applyFont="1" applyFill="1" applyBorder="1" applyAlignment="1">
      <alignment horizontal="center" vertical="center"/>
    </xf>
    <xf numFmtId="0" fontId="9" fillId="15" borderId="8" xfId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/>
    </xf>
    <xf numFmtId="0" fontId="9" fillId="15" borderId="6" xfId="1" applyFont="1" applyFill="1" applyBorder="1" applyAlignment="1">
      <alignment horizontal="center" vertical="center"/>
    </xf>
    <xf numFmtId="0" fontId="9" fillId="15" borderId="12" xfId="1" applyFont="1" applyFill="1" applyBorder="1" applyAlignment="1">
      <alignment horizontal="center" vertical="center"/>
    </xf>
    <xf numFmtId="0" fontId="9" fillId="12" borderId="1" xfId="0" applyNumberFormat="1" applyFont="1" applyFill="1" applyBorder="1" applyAlignment="1">
      <alignment horizontal="left" textRotation="90"/>
    </xf>
    <xf numFmtId="0" fontId="9" fillId="0" borderId="1" xfId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10" borderId="8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justify" vertical="center" wrapText="1"/>
    </xf>
    <xf numFmtId="0" fontId="9" fillId="13" borderId="4" xfId="0" applyNumberFormat="1" applyFont="1" applyFill="1" applyBorder="1" applyAlignment="1">
      <alignment horizontal="center" vertical="center" wrapText="1"/>
    </xf>
    <xf numFmtId="0" fontId="10" fillId="13" borderId="1" xfId="0" applyNumberFormat="1" applyFont="1" applyFill="1" applyBorder="1"/>
    <xf numFmtId="0" fontId="11" fillId="13" borderId="4" xfId="0" applyNumberFormat="1" applyFont="1" applyFill="1" applyBorder="1" applyAlignment="1">
      <alignment horizontal="center" vertical="center" wrapText="1"/>
    </xf>
    <xf numFmtId="0" fontId="13" fillId="13" borderId="1" xfId="0" applyNumberFormat="1" applyFont="1" applyFill="1" applyBorder="1"/>
    <xf numFmtId="0" fontId="0" fillId="2" borderId="0" xfId="0" applyFill="1"/>
    <xf numFmtId="0" fontId="7" fillId="10" borderId="0" xfId="0" applyFont="1" applyFill="1" applyAlignment="1">
      <alignment horizontal="justify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11" fillId="4" borderId="1" xfId="1" applyFont="1" applyFill="1" applyBorder="1" applyAlignment="1" applyProtection="1">
      <alignment horizontal="left" vertical="center" wrapText="1"/>
    </xf>
    <xf numFmtId="0" fontId="8" fillId="10" borderId="8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left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11" fillId="4" borderId="1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textRotation="90"/>
    </xf>
    <xf numFmtId="0" fontId="11" fillId="4" borderId="7" xfId="1" applyNumberFormat="1" applyFont="1" applyFill="1" applyBorder="1" applyAlignment="1">
      <alignment horizontal="center" vertical="center"/>
    </xf>
    <xf numFmtId="0" fontId="11" fillId="4" borderId="13" xfId="1" applyNumberFormat="1" applyFont="1" applyFill="1" applyBorder="1" applyAlignment="1">
      <alignment horizontal="center" vertical="center"/>
    </xf>
    <xf numFmtId="0" fontId="11" fillId="11" borderId="1" xfId="1" applyFont="1" applyFill="1" applyBorder="1" applyAlignment="1">
      <alignment horizontal="left" vertical="center"/>
    </xf>
    <xf numFmtId="0" fontId="11" fillId="11" borderId="1" xfId="1" applyFont="1" applyFill="1" applyBorder="1" applyAlignment="1">
      <alignment horizontal="left" vertical="center" wrapText="1"/>
    </xf>
    <xf numFmtId="0" fontId="11" fillId="11" borderId="1" xfId="1" applyFont="1" applyFill="1" applyBorder="1" applyAlignment="1">
      <alignment horizontal="center" vertical="center" wrapText="1"/>
    </xf>
    <xf numFmtId="0" fontId="11" fillId="11" borderId="1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left"/>
    </xf>
    <xf numFmtId="0" fontId="9" fillId="12" borderId="1" xfId="1" applyFont="1" applyFill="1" applyBorder="1" applyAlignment="1">
      <alignment horizontal="left" wrapText="1"/>
    </xf>
    <xf numFmtId="49" fontId="9" fillId="12" borderId="1" xfId="1" applyNumberFormat="1" applyFont="1" applyFill="1" applyBorder="1" applyAlignment="1" applyProtection="1">
      <alignment horizontal="center" vertical="center" wrapText="1"/>
    </xf>
    <xf numFmtId="0" fontId="11" fillId="15" borderId="6" xfId="1" applyFont="1" applyFill="1" applyBorder="1" applyAlignment="1">
      <alignment horizontal="center" vertical="center"/>
    </xf>
    <xf numFmtId="0" fontId="9" fillId="15" borderId="11" xfId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/>
    </xf>
    <xf numFmtId="0" fontId="0" fillId="10" borderId="0" xfId="0" applyNumberFormat="1" applyFill="1"/>
    <xf numFmtId="0" fontId="8" fillId="13" borderId="1" xfId="0" applyFont="1" applyFill="1" applyBorder="1" applyAlignment="1">
      <alignment horizontal="left"/>
    </xf>
    <xf numFmtId="0" fontId="7" fillId="13" borderId="1" xfId="0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9" fillId="12" borderId="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>
      <alignment horizontal="center" vertical="center"/>
    </xf>
    <xf numFmtId="0" fontId="11" fillId="6" borderId="11" xfId="1" applyFont="1" applyFill="1" applyBorder="1" applyAlignment="1">
      <alignment horizontal="center" vertical="center"/>
    </xf>
    <xf numFmtId="0" fontId="0" fillId="10" borderId="0" xfId="0" applyFill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textRotation="90"/>
    </xf>
    <xf numFmtId="0" fontId="9" fillId="0" borderId="9" xfId="0" applyFont="1" applyBorder="1" applyAlignment="1">
      <alignment horizontal="left" textRotation="90"/>
    </xf>
    <xf numFmtId="0" fontId="9" fillId="0" borderId="10" xfId="0" applyFont="1" applyBorder="1" applyAlignment="1">
      <alignment horizontal="left" textRotation="90"/>
    </xf>
    <xf numFmtId="0" fontId="9" fillId="0" borderId="10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4" sqref="A4"/>
    </sheetView>
  </sheetViews>
  <sheetFormatPr defaultRowHeight="15" x14ac:dyDescent="0.25"/>
  <sheetData>
    <row r="1" spans="1:14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8.75" x14ac:dyDescent="0.3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8.75" x14ac:dyDescent="0.3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5" spans="1:14" ht="18.75" x14ac:dyDescent="0.3">
      <c r="A5" s="200" t="s">
        <v>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4" ht="18.75" x14ac:dyDescent="0.3">
      <c r="A6" s="198" t="s">
        <v>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8.75" x14ac:dyDescent="0.3">
      <c r="A7" s="198" t="s">
        <v>5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</row>
    <row r="8" spans="1:14" ht="19.5" x14ac:dyDescent="0.35">
      <c r="A8" s="200" t="s">
        <v>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9" spans="1:14" ht="18.75" x14ac:dyDescent="0.3">
      <c r="A9" s="198" t="s">
        <v>7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ht="18.75" x14ac:dyDescent="0.3">
      <c r="A10" s="198" t="s">
        <v>8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</row>
    <row r="11" spans="1:14" ht="15.75" x14ac:dyDescent="0.25">
      <c r="A11" s="202" t="s">
        <v>9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1:14" ht="18.75" x14ac:dyDescent="0.3">
      <c r="A12" s="198" t="s">
        <v>163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</row>
    <row r="13" spans="1:14" ht="15.75" x14ac:dyDescent="0.2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4" ht="18.75" x14ac:dyDescent="0.3">
      <c r="A14" s="19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</row>
    <row r="15" spans="1:14" ht="15.75" x14ac:dyDescent="0.25">
      <c r="A15" s="199" t="s">
        <v>10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</row>
    <row r="16" spans="1:14" ht="18.75" x14ac:dyDescent="0.3">
      <c r="B16" s="1"/>
      <c r="C16" s="1"/>
      <c r="D16" s="1"/>
      <c r="E16" s="1"/>
      <c r="F16" s="1"/>
      <c r="G16" s="1" t="s">
        <v>164</v>
      </c>
      <c r="I16" s="1"/>
      <c r="J16" s="1"/>
      <c r="K16" s="1"/>
      <c r="L16" s="1"/>
      <c r="M16" s="1"/>
      <c r="N16" s="1"/>
    </row>
    <row r="17" spans="2:14" ht="18.75" x14ac:dyDescent="0.3">
      <c r="B17" s="1"/>
      <c r="C17" s="1"/>
      <c r="D17" s="1"/>
      <c r="E17" s="1"/>
      <c r="F17" s="1"/>
      <c r="G17" s="1" t="s">
        <v>11</v>
      </c>
      <c r="I17" s="1"/>
      <c r="J17" s="1"/>
      <c r="K17" s="1"/>
      <c r="L17" s="1"/>
      <c r="M17" s="1"/>
      <c r="N17" s="1"/>
    </row>
    <row r="18" spans="2:14" ht="18.75" x14ac:dyDescent="0.3">
      <c r="B18" s="1"/>
      <c r="C18" s="1"/>
      <c r="D18" s="1"/>
      <c r="E18" s="1"/>
      <c r="F18" s="1"/>
      <c r="G18" s="1" t="s">
        <v>12</v>
      </c>
      <c r="I18" s="1"/>
      <c r="J18" s="1"/>
      <c r="K18" s="1"/>
      <c r="L18" s="1"/>
      <c r="M18" s="1"/>
      <c r="N18" s="1"/>
    </row>
    <row r="19" spans="2:14" ht="18.75" x14ac:dyDescent="0.3">
      <c r="B19" s="1"/>
      <c r="C19" s="1"/>
      <c r="D19" s="1"/>
      <c r="E19" s="1"/>
      <c r="F19" s="1"/>
      <c r="G19" s="1" t="s">
        <v>13</v>
      </c>
      <c r="I19" s="1"/>
      <c r="J19" s="1"/>
      <c r="K19" s="1"/>
      <c r="L19" s="1"/>
      <c r="M19" s="1"/>
      <c r="N19" s="1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05"/>
  <sheetViews>
    <sheetView zoomScale="80" zoomScaleNormal="80" workbookViewId="0">
      <selection activeCell="B17" sqref="B17"/>
    </sheetView>
  </sheetViews>
  <sheetFormatPr defaultRowHeight="15" x14ac:dyDescent="0.25"/>
  <cols>
    <col min="1" max="1" width="12.7109375" customWidth="1"/>
    <col min="2" max="2" width="40.28515625" customWidth="1"/>
    <col min="3" max="3" width="18.42578125" customWidth="1"/>
    <col min="4" max="4" width="8.7109375" hidden="1" customWidth="1"/>
    <col min="5" max="5" width="8.7109375" style="196" hidden="1" customWidth="1"/>
    <col min="6" max="8" width="8.7109375" hidden="1" customWidth="1"/>
    <col min="9" max="9" width="8.7109375" style="154" hidden="1" customWidth="1"/>
    <col min="10" max="10" width="8.5703125" hidden="1" customWidth="1"/>
    <col min="11" max="11" width="6.140625" style="196" hidden="1" customWidth="1"/>
    <col min="12" max="14" width="5.28515625" style="154" hidden="1" customWidth="1"/>
    <col min="15" max="15" width="5.28515625" hidden="1" customWidth="1"/>
    <col min="16" max="16" width="8.5703125" hidden="1" customWidth="1"/>
    <col min="17" max="17" width="5.140625" customWidth="1"/>
    <col min="18" max="18" width="4.42578125" customWidth="1"/>
    <col min="19" max="19" width="4.5703125" customWidth="1"/>
    <col min="20" max="20" width="4.140625" customWidth="1"/>
    <col min="21" max="21" width="4.28515625" customWidth="1"/>
    <col min="22" max="22" width="4.85546875" customWidth="1"/>
    <col min="23" max="23" width="4.42578125" customWidth="1"/>
    <col min="24" max="25" width="4.7109375" customWidth="1"/>
    <col min="26" max="26" width="4.5703125" customWidth="1"/>
    <col min="27" max="27" width="4.42578125" customWidth="1"/>
    <col min="28" max="28" width="4.28515625" customWidth="1"/>
    <col min="29" max="29" width="4.42578125" customWidth="1"/>
    <col min="30" max="30" width="4.140625" customWidth="1"/>
    <col min="31" max="31" width="4.42578125" customWidth="1"/>
    <col min="32" max="32" width="4.85546875" customWidth="1"/>
    <col min="33" max="33" width="5" customWidth="1"/>
    <col min="34" max="34" width="5" style="5" hidden="1" customWidth="1"/>
    <col min="35" max="35" width="3.7109375" customWidth="1"/>
    <col min="36" max="36" width="4" customWidth="1"/>
    <col min="37" max="37" width="5.140625" customWidth="1"/>
    <col min="38" max="38" width="4.42578125" customWidth="1"/>
    <col min="39" max="39" width="4.140625" customWidth="1"/>
    <col min="40" max="40" width="4.42578125" customWidth="1"/>
    <col min="41" max="41" width="4.28515625" customWidth="1"/>
    <col min="42" max="42" width="4.85546875" customWidth="1"/>
    <col min="43" max="43" width="4.7109375" customWidth="1"/>
    <col min="44" max="44" width="4.42578125" customWidth="1"/>
    <col min="45" max="45" width="4.85546875" customWidth="1"/>
    <col min="46" max="46" width="4.7109375" customWidth="1"/>
    <col min="47" max="47" width="4.28515625" customWidth="1"/>
    <col min="48" max="48" width="4.42578125" customWidth="1"/>
    <col min="49" max="49" width="4.140625" customWidth="1"/>
    <col min="50" max="50" width="4.42578125" customWidth="1"/>
    <col min="51" max="51" width="4.28515625" customWidth="1"/>
    <col min="52" max="52" width="4.42578125" customWidth="1"/>
    <col min="53" max="53" width="4.28515625" customWidth="1"/>
    <col min="54" max="54" width="4.7109375" customWidth="1"/>
    <col min="55" max="55" width="4.42578125" customWidth="1"/>
    <col min="56" max="56" width="4.5703125" customWidth="1"/>
    <col min="57" max="57" width="4.85546875" customWidth="1"/>
    <col min="58" max="58" width="4.5703125" customWidth="1"/>
    <col min="59" max="59" width="6.85546875" style="5" hidden="1" customWidth="1"/>
    <col min="60" max="60" width="4.85546875" customWidth="1"/>
    <col min="61" max="62" width="4.42578125" customWidth="1"/>
    <col min="63" max="65" width="5.28515625" bestFit="1" customWidth="1"/>
    <col min="66" max="66" width="3.7109375" bestFit="1" customWidth="1"/>
    <col min="67" max="67" width="4.5703125" customWidth="1"/>
    <col min="68" max="70" width="5.28515625" bestFit="1" customWidth="1"/>
    <col min="71" max="71" width="7.7109375" style="5" hidden="1" customWidth="1"/>
    <col min="73" max="148" width="9.140625" style="6"/>
    <col min="257" max="257" width="12.7109375" customWidth="1"/>
    <col min="258" max="258" width="40.28515625" customWidth="1"/>
    <col min="259" max="259" width="18.42578125" customWidth="1"/>
    <col min="260" max="272" width="0" hidden="1" customWidth="1"/>
    <col min="273" max="273" width="5.140625" customWidth="1"/>
    <col min="274" max="274" width="4.42578125" customWidth="1"/>
    <col min="275" max="275" width="4.5703125" customWidth="1"/>
    <col min="276" max="276" width="4.140625" customWidth="1"/>
    <col min="277" max="277" width="4.28515625" customWidth="1"/>
    <col min="278" max="278" width="4.85546875" customWidth="1"/>
    <col min="279" max="279" width="4.42578125" customWidth="1"/>
    <col min="280" max="281" width="4.7109375" customWidth="1"/>
    <col min="282" max="282" width="4.5703125" customWidth="1"/>
    <col min="283" max="283" width="4.42578125" customWidth="1"/>
    <col min="284" max="284" width="4.28515625" customWidth="1"/>
    <col min="285" max="285" width="4.42578125" customWidth="1"/>
    <col min="286" max="286" width="4.140625" customWidth="1"/>
    <col min="287" max="287" width="4.42578125" customWidth="1"/>
    <col min="288" max="288" width="4.85546875" customWidth="1"/>
    <col min="289" max="289" width="5" customWidth="1"/>
    <col min="290" max="290" width="0" hidden="1" customWidth="1"/>
    <col min="291" max="291" width="3.7109375" customWidth="1"/>
    <col min="292" max="292" width="4" customWidth="1"/>
    <col min="293" max="293" width="5.140625" customWidth="1"/>
    <col min="294" max="294" width="4.42578125" customWidth="1"/>
    <col min="295" max="295" width="4.140625" customWidth="1"/>
    <col min="296" max="296" width="4.42578125" customWidth="1"/>
    <col min="297" max="297" width="4.28515625" customWidth="1"/>
    <col min="298" max="298" width="4.85546875" customWidth="1"/>
    <col min="299" max="299" width="4.7109375" customWidth="1"/>
    <col min="300" max="300" width="4.42578125" customWidth="1"/>
    <col min="301" max="301" width="4.85546875" customWidth="1"/>
    <col min="302" max="302" width="4.7109375" customWidth="1"/>
    <col min="303" max="303" width="4.28515625" customWidth="1"/>
    <col min="304" max="304" width="4.42578125" customWidth="1"/>
    <col min="305" max="305" width="4.140625" customWidth="1"/>
    <col min="306" max="306" width="4.42578125" customWidth="1"/>
    <col min="307" max="307" width="4.28515625" customWidth="1"/>
    <col min="308" max="308" width="4.42578125" customWidth="1"/>
    <col min="309" max="309" width="4.28515625" customWidth="1"/>
    <col min="310" max="310" width="4.7109375" customWidth="1"/>
    <col min="311" max="311" width="4.42578125" customWidth="1"/>
    <col min="312" max="312" width="4.5703125" customWidth="1"/>
    <col min="313" max="313" width="4.85546875" customWidth="1"/>
    <col min="314" max="314" width="4.5703125" customWidth="1"/>
    <col min="315" max="315" width="0" hidden="1" customWidth="1"/>
    <col min="316" max="316" width="4.85546875" customWidth="1"/>
    <col min="317" max="318" width="4.42578125" customWidth="1"/>
    <col min="319" max="321" width="5.28515625" bestFit="1" customWidth="1"/>
    <col min="322" max="322" width="3.7109375" bestFit="1" customWidth="1"/>
    <col min="323" max="323" width="4.5703125" customWidth="1"/>
    <col min="324" max="326" width="5.28515625" bestFit="1" customWidth="1"/>
    <col min="327" max="327" width="0" hidden="1" customWidth="1"/>
    <col min="513" max="513" width="12.7109375" customWidth="1"/>
    <col min="514" max="514" width="40.28515625" customWidth="1"/>
    <col min="515" max="515" width="18.42578125" customWidth="1"/>
    <col min="516" max="528" width="0" hidden="1" customWidth="1"/>
    <col min="529" max="529" width="5.140625" customWidth="1"/>
    <col min="530" max="530" width="4.42578125" customWidth="1"/>
    <col min="531" max="531" width="4.5703125" customWidth="1"/>
    <col min="532" max="532" width="4.140625" customWidth="1"/>
    <col min="533" max="533" width="4.28515625" customWidth="1"/>
    <col min="534" max="534" width="4.85546875" customWidth="1"/>
    <col min="535" max="535" width="4.42578125" customWidth="1"/>
    <col min="536" max="537" width="4.7109375" customWidth="1"/>
    <col min="538" max="538" width="4.5703125" customWidth="1"/>
    <col min="539" max="539" width="4.42578125" customWidth="1"/>
    <col min="540" max="540" width="4.28515625" customWidth="1"/>
    <col min="541" max="541" width="4.42578125" customWidth="1"/>
    <col min="542" max="542" width="4.140625" customWidth="1"/>
    <col min="543" max="543" width="4.42578125" customWidth="1"/>
    <col min="544" max="544" width="4.85546875" customWidth="1"/>
    <col min="545" max="545" width="5" customWidth="1"/>
    <col min="546" max="546" width="0" hidden="1" customWidth="1"/>
    <col min="547" max="547" width="3.7109375" customWidth="1"/>
    <col min="548" max="548" width="4" customWidth="1"/>
    <col min="549" max="549" width="5.140625" customWidth="1"/>
    <col min="550" max="550" width="4.42578125" customWidth="1"/>
    <col min="551" max="551" width="4.140625" customWidth="1"/>
    <col min="552" max="552" width="4.42578125" customWidth="1"/>
    <col min="553" max="553" width="4.28515625" customWidth="1"/>
    <col min="554" max="554" width="4.85546875" customWidth="1"/>
    <col min="555" max="555" width="4.7109375" customWidth="1"/>
    <col min="556" max="556" width="4.42578125" customWidth="1"/>
    <col min="557" max="557" width="4.85546875" customWidth="1"/>
    <col min="558" max="558" width="4.7109375" customWidth="1"/>
    <col min="559" max="559" width="4.28515625" customWidth="1"/>
    <col min="560" max="560" width="4.42578125" customWidth="1"/>
    <col min="561" max="561" width="4.140625" customWidth="1"/>
    <col min="562" max="562" width="4.42578125" customWidth="1"/>
    <col min="563" max="563" width="4.28515625" customWidth="1"/>
    <col min="564" max="564" width="4.42578125" customWidth="1"/>
    <col min="565" max="565" width="4.28515625" customWidth="1"/>
    <col min="566" max="566" width="4.7109375" customWidth="1"/>
    <col min="567" max="567" width="4.42578125" customWidth="1"/>
    <col min="568" max="568" width="4.5703125" customWidth="1"/>
    <col min="569" max="569" width="4.85546875" customWidth="1"/>
    <col min="570" max="570" width="4.5703125" customWidth="1"/>
    <col min="571" max="571" width="0" hidden="1" customWidth="1"/>
    <col min="572" max="572" width="4.85546875" customWidth="1"/>
    <col min="573" max="574" width="4.42578125" customWidth="1"/>
    <col min="575" max="577" width="5.28515625" bestFit="1" customWidth="1"/>
    <col min="578" max="578" width="3.7109375" bestFit="1" customWidth="1"/>
    <col min="579" max="579" width="4.5703125" customWidth="1"/>
    <col min="580" max="582" width="5.28515625" bestFit="1" customWidth="1"/>
    <col min="583" max="583" width="0" hidden="1" customWidth="1"/>
    <col min="769" max="769" width="12.7109375" customWidth="1"/>
    <col min="770" max="770" width="40.28515625" customWidth="1"/>
    <col min="771" max="771" width="18.42578125" customWidth="1"/>
    <col min="772" max="784" width="0" hidden="1" customWidth="1"/>
    <col min="785" max="785" width="5.140625" customWidth="1"/>
    <col min="786" max="786" width="4.42578125" customWidth="1"/>
    <col min="787" max="787" width="4.5703125" customWidth="1"/>
    <col min="788" max="788" width="4.140625" customWidth="1"/>
    <col min="789" max="789" width="4.28515625" customWidth="1"/>
    <col min="790" max="790" width="4.85546875" customWidth="1"/>
    <col min="791" max="791" width="4.42578125" customWidth="1"/>
    <col min="792" max="793" width="4.7109375" customWidth="1"/>
    <col min="794" max="794" width="4.5703125" customWidth="1"/>
    <col min="795" max="795" width="4.42578125" customWidth="1"/>
    <col min="796" max="796" width="4.28515625" customWidth="1"/>
    <col min="797" max="797" width="4.42578125" customWidth="1"/>
    <col min="798" max="798" width="4.140625" customWidth="1"/>
    <col min="799" max="799" width="4.42578125" customWidth="1"/>
    <col min="800" max="800" width="4.85546875" customWidth="1"/>
    <col min="801" max="801" width="5" customWidth="1"/>
    <col min="802" max="802" width="0" hidden="1" customWidth="1"/>
    <col min="803" max="803" width="3.7109375" customWidth="1"/>
    <col min="804" max="804" width="4" customWidth="1"/>
    <col min="805" max="805" width="5.140625" customWidth="1"/>
    <col min="806" max="806" width="4.42578125" customWidth="1"/>
    <col min="807" max="807" width="4.140625" customWidth="1"/>
    <col min="808" max="808" width="4.42578125" customWidth="1"/>
    <col min="809" max="809" width="4.28515625" customWidth="1"/>
    <col min="810" max="810" width="4.85546875" customWidth="1"/>
    <col min="811" max="811" width="4.7109375" customWidth="1"/>
    <col min="812" max="812" width="4.42578125" customWidth="1"/>
    <col min="813" max="813" width="4.85546875" customWidth="1"/>
    <col min="814" max="814" width="4.7109375" customWidth="1"/>
    <col min="815" max="815" width="4.28515625" customWidth="1"/>
    <col min="816" max="816" width="4.42578125" customWidth="1"/>
    <col min="817" max="817" width="4.140625" customWidth="1"/>
    <col min="818" max="818" width="4.42578125" customWidth="1"/>
    <col min="819" max="819" width="4.28515625" customWidth="1"/>
    <col min="820" max="820" width="4.42578125" customWidth="1"/>
    <col min="821" max="821" width="4.28515625" customWidth="1"/>
    <col min="822" max="822" width="4.7109375" customWidth="1"/>
    <col min="823" max="823" width="4.42578125" customWidth="1"/>
    <col min="824" max="824" width="4.5703125" customWidth="1"/>
    <col min="825" max="825" width="4.85546875" customWidth="1"/>
    <col min="826" max="826" width="4.5703125" customWidth="1"/>
    <col min="827" max="827" width="0" hidden="1" customWidth="1"/>
    <col min="828" max="828" width="4.85546875" customWidth="1"/>
    <col min="829" max="830" width="4.42578125" customWidth="1"/>
    <col min="831" max="833" width="5.28515625" bestFit="1" customWidth="1"/>
    <col min="834" max="834" width="3.7109375" bestFit="1" customWidth="1"/>
    <col min="835" max="835" width="4.5703125" customWidth="1"/>
    <col min="836" max="838" width="5.28515625" bestFit="1" customWidth="1"/>
    <col min="839" max="839" width="0" hidden="1" customWidth="1"/>
    <col min="1025" max="1025" width="12.7109375" customWidth="1"/>
    <col min="1026" max="1026" width="40.28515625" customWidth="1"/>
    <col min="1027" max="1027" width="18.42578125" customWidth="1"/>
    <col min="1028" max="1040" width="0" hidden="1" customWidth="1"/>
    <col min="1041" max="1041" width="5.140625" customWidth="1"/>
    <col min="1042" max="1042" width="4.42578125" customWidth="1"/>
    <col min="1043" max="1043" width="4.5703125" customWidth="1"/>
    <col min="1044" max="1044" width="4.140625" customWidth="1"/>
    <col min="1045" max="1045" width="4.28515625" customWidth="1"/>
    <col min="1046" max="1046" width="4.85546875" customWidth="1"/>
    <col min="1047" max="1047" width="4.42578125" customWidth="1"/>
    <col min="1048" max="1049" width="4.7109375" customWidth="1"/>
    <col min="1050" max="1050" width="4.5703125" customWidth="1"/>
    <col min="1051" max="1051" width="4.42578125" customWidth="1"/>
    <col min="1052" max="1052" width="4.28515625" customWidth="1"/>
    <col min="1053" max="1053" width="4.42578125" customWidth="1"/>
    <col min="1054" max="1054" width="4.140625" customWidth="1"/>
    <col min="1055" max="1055" width="4.42578125" customWidth="1"/>
    <col min="1056" max="1056" width="4.85546875" customWidth="1"/>
    <col min="1057" max="1057" width="5" customWidth="1"/>
    <col min="1058" max="1058" width="0" hidden="1" customWidth="1"/>
    <col min="1059" max="1059" width="3.7109375" customWidth="1"/>
    <col min="1060" max="1060" width="4" customWidth="1"/>
    <col min="1061" max="1061" width="5.140625" customWidth="1"/>
    <col min="1062" max="1062" width="4.42578125" customWidth="1"/>
    <col min="1063" max="1063" width="4.140625" customWidth="1"/>
    <col min="1064" max="1064" width="4.42578125" customWidth="1"/>
    <col min="1065" max="1065" width="4.28515625" customWidth="1"/>
    <col min="1066" max="1066" width="4.85546875" customWidth="1"/>
    <col min="1067" max="1067" width="4.7109375" customWidth="1"/>
    <col min="1068" max="1068" width="4.42578125" customWidth="1"/>
    <col min="1069" max="1069" width="4.85546875" customWidth="1"/>
    <col min="1070" max="1070" width="4.7109375" customWidth="1"/>
    <col min="1071" max="1071" width="4.28515625" customWidth="1"/>
    <col min="1072" max="1072" width="4.42578125" customWidth="1"/>
    <col min="1073" max="1073" width="4.140625" customWidth="1"/>
    <col min="1074" max="1074" width="4.42578125" customWidth="1"/>
    <col min="1075" max="1075" width="4.28515625" customWidth="1"/>
    <col min="1076" max="1076" width="4.42578125" customWidth="1"/>
    <col min="1077" max="1077" width="4.28515625" customWidth="1"/>
    <col min="1078" max="1078" width="4.7109375" customWidth="1"/>
    <col min="1079" max="1079" width="4.42578125" customWidth="1"/>
    <col min="1080" max="1080" width="4.5703125" customWidth="1"/>
    <col min="1081" max="1081" width="4.85546875" customWidth="1"/>
    <col min="1082" max="1082" width="4.5703125" customWidth="1"/>
    <col min="1083" max="1083" width="0" hidden="1" customWidth="1"/>
    <col min="1084" max="1084" width="4.85546875" customWidth="1"/>
    <col min="1085" max="1086" width="4.42578125" customWidth="1"/>
    <col min="1087" max="1089" width="5.28515625" bestFit="1" customWidth="1"/>
    <col min="1090" max="1090" width="3.7109375" bestFit="1" customWidth="1"/>
    <col min="1091" max="1091" width="4.5703125" customWidth="1"/>
    <col min="1092" max="1094" width="5.28515625" bestFit="1" customWidth="1"/>
    <col min="1095" max="1095" width="0" hidden="1" customWidth="1"/>
    <col min="1281" max="1281" width="12.7109375" customWidth="1"/>
    <col min="1282" max="1282" width="40.28515625" customWidth="1"/>
    <col min="1283" max="1283" width="18.42578125" customWidth="1"/>
    <col min="1284" max="1296" width="0" hidden="1" customWidth="1"/>
    <col min="1297" max="1297" width="5.140625" customWidth="1"/>
    <col min="1298" max="1298" width="4.42578125" customWidth="1"/>
    <col min="1299" max="1299" width="4.5703125" customWidth="1"/>
    <col min="1300" max="1300" width="4.140625" customWidth="1"/>
    <col min="1301" max="1301" width="4.28515625" customWidth="1"/>
    <col min="1302" max="1302" width="4.85546875" customWidth="1"/>
    <col min="1303" max="1303" width="4.42578125" customWidth="1"/>
    <col min="1304" max="1305" width="4.7109375" customWidth="1"/>
    <col min="1306" max="1306" width="4.5703125" customWidth="1"/>
    <col min="1307" max="1307" width="4.42578125" customWidth="1"/>
    <col min="1308" max="1308" width="4.28515625" customWidth="1"/>
    <col min="1309" max="1309" width="4.42578125" customWidth="1"/>
    <col min="1310" max="1310" width="4.140625" customWidth="1"/>
    <col min="1311" max="1311" width="4.42578125" customWidth="1"/>
    <col min="1312" max="1312" width="4.85546875" customWidth="1"/>
    <col min="1313" max="1313" width="5" customWidth="1"/>
    <col min="1314" max="1314" width="0" hidden="1" customWidth="1"/>
    <col min="1315" max="1315" width="3.7109375" customWidth="1"/>
    <col min="1316" max="1316" width="4" customWidth="1"/>
    <col min="1317" max="1317" width="5.140625" customWidth="1"/>
    <col min="1318" max="1318" width="4.42578125" customWidth="1"/>
    <col min="1319" max="1319" width="4.140625" customWidth="1"/>
    <col min="1320" max="1320" width="4.42578125" customWidth="1"/>
    <col min="1321" max="1321" width="4.28515625" customWidth="1"/>
    <col min="1322" max="1322" width="4.85546875" customWidth="1"/>
    <col min="1323" max="1323" width="4.7109375" customWidth="1"/>
    <col min="1324" max="1324" width="4.42578125" customWidth="1"/>
    <col min="1325" max="1325" width="4.85546875" customWidth="1"/>
    <col min="1326" max="1326" width="4.7109375" customWidth="1"/>
    <col min="1327" max="1327" width="4.28515625" customWidth="1"/>
    <col min="1328" max="1328" width="4.42578125" customWidth="1"/>
    <col min="1329" max="1329" width="4.140625" customWidth="1"/>
    <col min="1330" max="1330" width="4.42578125" customWidth="1"/>
    <col min="1331" max="1331" width="4.28515625" customWidth="1"/>
    <col min="1332" max="1332" width="4.42578125" customWidth="1"/>
    <col min="1333" max="1333" width="4.28515625" customWidth="1"/>
    <col min="1334" max="1334" width="4.7109375" customWidth="1"/>
    <col min="1335" max="1335" width="4.42578125" customWidth="1"/>
    <col min="1336" max="1336" width="4.5703125" customWidth="1"/>
    <col min="1337" max="1337" width="4.85546875" customWidth="1"/>
    <col min="1338" max="1338" width="4.5703125" customWidth="1"/>
    <col min="1339" max="1339" width="0" hidden="1" customWidth="1"/>
    <col min="1340" max="1340" width="4.85546875" customWidth="1"/>
    <col min="1341" max="1342" width="4.42578125" customWidth="1"/>
    <col min="1343" max="1345" width="5.28515625" bestFit="1" customWidth="1"/>
    <col min="1346" max="1346" width="3.7109375" bestFit="1" customWidth="1"/>
    <col min="1347" max="1347" width="4.5703125" customWidth="1"/>
    <col min="1348" max="1350" width="5.28515625" bestFit="1" customWidth="1"/>
    <col min="1351" max="1351" width="0" hidden="1" customWidth="1"/>
    <col min="1537" max="1537" width="12.7109375" customWidth="1"/>
    <col min="1538" max="1538" width="40.28515625" customWidth="1"/>
    <col min="1539" max="1539" width="18.42578125" customWidth="1"/>
    <col min="1540" max="1552" width="0" hidden="1" customWidth="1"/>
    <col min="1553" max="1553" width="5.140625" customWidth="1"/>
    <col min="1554" max="1554" width="4.42578125" customWidth="1"/>
    <col min="1555" max="1555" width="4.5703125" customWidth="1"/>
    <col min="1556" max="1556" width="4.140625" customWidth="1"/>
    <col min="1557" max="1557" width="4.28515625" customWidth="1"/>
    <col min="1558" max="1558" width="4.85546875" customWidth="1"/>
    <col min="1559" max="1559" width="4.42578125" customWidth="1"/>
    <col min="1560" max="1561" width="4.7109375" customWidth="1"/>
    <col min="1562" max="1562" width="4.5703125" customWidth="1"/>
    <col min="1563" max="1563" width="4.42578125" customWidth="1"/>
    <col min="1564" max="1564" width="4.28515625" customWidth="1"/>
    <col min="1565" max="1565" width="4.42578125" customWidth="1"/>
    <col min="1566" max="1566" width="4.140625" customWidth="1"/>
    <col min="1567" max="1567" width="4.42578125" customWidth="1"/>
    <col min="1568" max="1568" width="4.85546875" customWidth="1"/>
    <col min="1569" max="1569" width="5" customWidth="1"/>
    <col min="1570" max="1570" width="0" hidden="1" customWidth="1"/>
    <col min="1571" max="1571" width="3.7109375" customWidth="1"/>
    <col min="1572" max="1572" width="4" customWidth="1"/>
    <col min="1573" max="1573" width="5.140625" customWidth="1"/>
    <col min="1574" max="1574" width="4.42578125" customWidth="1"/>
    <col min="1575" max="1575" width="4.140625" customWidth="1"/>
    <col min="1576" max="1576" width="4.42578125" customWidth="1"/>
    <col min="1577" max="1577" width="4.28515625" customWidth="1"/>
    <col min="1578" max="1578" width="4.85546875" customWidth="1"/>
    <col min="1579" max="1579" width="4.7109375" customWidth="1"/>
    <col min="1580" max="1580" width="4.42578125" customWidth="1"/>
    <col min="1581" max="1581" width="4.85546875" customWidth="1"/>
    <col min="1582" max="1582" width="4.7109375" customWidth="1"/>
    <col min="1583" max="1583" width="4.28515625" customWidth="1"/>
    <col min="1584" max="1584" width="4.42578125" customWidth="1"/>
    <col min="1585" max="1585" width="4.140625" customWidth="1"/>
    <col min="1586" max="1586" width="4.42578125" customWidth="1"/>
    <col min="1587" max="1587" width="4.28515625" customWidth="1"/>
    <col min="1588" max="1588" width="4.42578125" customWidth="1"/>
    <col min="1589" max="1589" width="4.28515625" customWidth="1"/>
    <col min="1590" max="1590" width="4.7109375" customWidth="1"/>
    <col min="1591" max="1591" width="4.42578125" customWidth="1"/>
    <col min="1592" max="1592" width="4.5703125" customWidth="1"/>
    <col min="1593" max="1593" width="4.85546875" customWidth="1"/>
    <col min="1594" max="1594" width="4.5703125" customWidth="1"/>
    <col min="1595" max="1595" width="0" hidden="1" customWidth="1"/>
    <col min="1596" max="1596" width="4.85546875" customWidth="1"/>
    <col min="1597" max="1598" width="4.42578125" customWidth="1"/>
    <col min="1599" max="1601" width="5.28515625" bestFit="1" customWidth="1"/>
    <col min="1602" max="1602" width="3.7109375" bestFit="1" customWidth="1"/>
    <col min="1603" max="1603" width="4.5703125" customWidth="1"/>
    <col min="1604" max="1606" width="5.28515625" bestFit="1" customWidth="1"/>
    <col min="1607" max="1607" width="0" hidden="1" customWidth="1"/>
    <col min="1793" max="1793" width="12.7109375" customWidth="1"/>
    <col min="1794" max="1794" width="40.28515625" customWidth="1"/>
    <col min="1795" max="1795" width="18.42578125" customWidth="1"/>
    <col min="1796" max="1808" width="0" hidden="1" customWidth="1"/>
    <col min="1809" max="1809" width="5.140625" customWidth="1"/>
    <col min="1810" max="1810" width="4.42578125" customWidth="1"/>
    <col min="1811" max="1811" width="4.5703125" customWidth="1"/>
    <col min="1812" max="1812" width="4.140625" customWidth="1"/>
    <col min="1813" max="1813" width="4.28515625" customWidth="1"/>
    <col min="1814" max="1814" width="4.85546875" customWidth="1"/>
    <col min="1815" max="1815" width="4.42578125" customWidth="1"/>
    <col min="1816" max="1817" width="4.7109375" customWidth="1"/>
    <col min="1818" max="1818" width="4.5703125" customWidth="1"/>
    <col min="1819" max="1819" width="4.42578125" customWidth="1"/>
    <col min="1820" max="1820" width="4.28515625" customWidth="1"/>
    <col min="1821" max="1821" width="4.42578125" customWidth="1"/>
    <col min="1822" max="1822" width="4.140625" customWidth="1"/>
    <col min="1823" max="1823" width="4.42578125" customWidth="1"/>
    <col min="1824" max="1824" width="4.85546875" customWidth="1"/>
    <col min="1825" max="1825" width="5" customWidth="1"/>
    <col min="1826" max="1826" width="0" hidden="1" customWidth="1"/>
    <col min="1827" max="1827" width="3.7109375" customWidth="1"/>
    <col min="1828" max="1828" width="4" customWidth="1"/>
    <col min="1829" max="1829" width="5.140625" customWidth="1"/>
    <col min="1830" max="1830" width="4.42578125" customWidth="1"/>
    <col min="1831" max="1831" width="4.140625" customWidth="1"/>
    <col min="1832" max="1832" width="4.42578125" customWidth="1"/>
    <col min="1833" max="1833" width="4.28515625" customWidth="1"/>
    <col min="1834" max="1834" width="4.85546875" customWidth="1"/>
    <col min="1835" max="1835" width="4.7109375" customWidth="1"/>
    <col min="1836" max="1836" width="4.42578125" customWidth="1"/>
    <col min="1837" max="1837" width="4.85546875" customWidth="1"/>
    <col min="1838" max="1838" width="4.7109375" customWidth="1"/>
    <col min="1839" max="1839" width="4.28515625" customWidth="1"/>
    <col min="1840" max="1840" width="4.42578125" customWidth="1"/>
    <col min="1841" max="1841" width="4.140625" customWidth="1"/>
    <col min="1842" max="1842" width="4.42578125" customWidth="1"/>
    <col min="1843" max="1843" width="4.28515625" customWidth="1"/>
    <col min="1844" max="1844" width="4.42578125" customWidth="1"/>
    <col min="1845" max="1845" width="4.28515625" customWidth="1"/>
    <col min="1846" max="1846" width="4.7109375" customWidth="1"/>
    <col min="1847" max="1847" width="4.42578125" customWidth="1"/>
    <col min="1848" max="1848" width="4.5703125" customWidth="1"/>
    <col min="1849" max="1849" width="4.85546875" customWidth="1"/>
    <col min="1850" max="1850" width="4.5703125" customWidth="1"/>
    <col min="1851" max="1851" width="0" hidden="1" customWidth="1"/>
    <col min="1852" max="1852" width="4.85546875" customWidth="1"/>
    <col min="1853" max="1854" width="4.42578125" customWidth="1"/>
    <col min="1855" max="1857" width="5.28515625" bestFit="1" customWidth="1"/>
    <col min="1858" max="1858" width="3.7109375" bestFit="1" customWidth="1"/>
    <col min="1859" max="1859" width="4.5703125" customWidth="1"/>
    <col min="1860" max="1862" width="5.28515625" bestFit="1" customWidth="1"/>
    <col min="1863" max="1863" width="0" hidden="1" customWidth="1"/>
    <col min="2049" max="2049" width="12.7109375" customWidth="1"/>
    <col min="2050" max="2050" width="40.28515625" customWidth="1"/>
    <col min="2051" max="2051" width="18.42578125" customWidth="1"/>
    <col min="2052" max="2064" width="0" hidden="1" customWidth="1"/>
    <col min="2065" max="2065" width="5.140625" customWidth="1"/>
    <col min="2066" max="2066" width="4.42578125" customWidth="1"/>
    <col min="2067" max="2067" width="4.5703125" customWidth="1"/>
    <col min="2068" max="2068" width="4.140625" customWidth="1"/>
    <col min="2069" max="2069" width="4.28515625" customWidth="1"/>
    <col min="2070" max="2070" width="4.85546875" customWidth="1"/>
    <col min="2071" max="2071" width="4.42578125" customWidth="1"/>
    <col min="2072" max="2073" width="4.7109375" customWidth="1"/>
    <col min="2074" max="2074" width="4.5703125" customWidth="1"/>
    <col min="2075" max="2075" width="4.42578125" customWidth="1"/>
    <col min="2076" max="2076" width="4.28515625" customWidth="1"/>
    <col min="2077" max="2077" width="4.42578125" customWidth="1"/>
    <col min="2078" max="2078" width="4.140625" customWidth="1"/>
    <col min="2079" max="2079" width="4.42578125" customWidth="1"/>
    <col min="2080" max="2080" width="4.85546875" customWidth="1"/>
    <col min="2081" max="2081" width="5" customWidth="1"/>
    <col min="2082" max="2082" width="0" hidden="1" customWidth="1"/>
    <col min="2083" max="2083" width="3.7109375" customWidth="1"/>
    <col min="2084" max="2084" width="4" customWidth="1"/>
    <col min="2085" max="2085" width="5.140625" customWidth="1"/>
    <col min="2086" max="2086" width="4.42578125" customWidth="1"/>
    <col min="2087" max="2087" width="4.140625" customWidth="1"/>
    <col min="2088" max="2088" width="4.42578125" customWidth="1"/>
    <col min="2089" max="2089" width="4.28515625" customWidth="1"/>
    <col min="2090" max="2090" width="4.85546875" customWidth="1"/>
    <col min="2091" max="2091" width="4.7109375" customWidth="1"/>
    <col min="2092" max="2092" width="4.42578125" customWidth="1"/>
    <col min="2093" max="2093" width="4.85546875" customWidth="1"/>
    <col min="2094" max="2094" width="4.7109375" customWidth="1"/>
    <col min="2095" max="2095" width="4.28515625" customWidth="1"/>
    <col min="2096" max="2096" width="4.42578125" customWidth="1"/>
    <col min="2097" max="2097" width="4.140625" customWidth="1"/>
    <col min="2098" max="2098" width="4.42578125" customWidth="1"/>
    <col min="2099" max="2099" width="4.28515625" customWidth="1"/>
    <col min="2100" max="2100" width="4.42578125" customWidth="1"/>
    <col min="2101" max="2101" width="4.28515625" customWidth="1"/>
    <col min="2102" max="2102" width="4.7109375" customWidth="1"/>
    <col min="2103" max="2103" width="4.42578125" customWidth="1"/>
    <col min="2104" max="2104" width="4.5703125" customWidth="1"/>
    <col min="2105" max="2105" width="4.85546875" customWidth="1"/>
    <col min="2106" max="2106" width="4.5703125" customWidth="1"/>
    <col min="2107" max="2107" width="0" hidden="1" customWidth="1"/>
    <col min="2108" max="2108" width="4.85546875" customWidth="1"/>
    <col min="2109" max="2110" width="4.42578125" customWidth="1"/>
    <col min="2111" max="2113" width="5.28515625" bestFit="1" customWidth="1"/>
    <col min="2114" max="2114" width="3.7109375" bestFit="1" customWidth="1"/>
    <col min="2115" max="2115" width="4.5703125" customWidth="1"/>
    <col min="2116" max="2118" width="5.28515625" bestFit="1" customWidth="1"/>
    <col min="2119" max="2119" width="0" hidden="1" customWidth="1"/>
    <col min="2305" max="2305" width="12.7109375" customWidth="1"/>
    <col min="2306" max="2306" width="40.28515625" customWidth="1"/>
    <col min="2307" max="2307" width="18.42578125" customWidth="1"/>
    <col min="2308" max="2320" width="0" hidden="1" customWidth="1"/>
    <col min="2321" max="2321" width="5.140625" customWidth="1"/>
    <col min="2322" max="2322" width="4.42578125" customWidth="1"/>
    <col min="2323" max="2323" width="4.5703125" customWidth="1"/>
    <col min="2324" max="2324" width="4.140625" customWidth="1"/>
    <col min="2325" max="2325" width="4.28515625" customWidth="1"/>
    <col min="2326" max="2326" width="4.85546875" customWidth="1"/>
    <col min="2327" max="2327" width="4.42578125" customWidth="1"/>
    <col min="2328" max="2329" width="4.7109375" customWidth="1"/>
    <col min="2330" max="2330" width="4.5703125" customWidth="1"/>
    <col min="2331" max="2331" width="4.42578125" customWidth="1"/>
    <col min="2332" max="2332" width="4.28515625" customWidth="1"/>
    <col min="2333" max="2333" width="4.42578125" customWidth="1"/>
    <col min="2334" max="2334" width="4.140625" customWidth="1"/>
    <col min="2335" max="2335" width="4.42578125" customWidth="1"/>
    <col min="2336" max="2336" width="4.85546875" customWidth="1"/>
    <col min="2337" max="2337" width="5" customWidth="1"/>
    <col min="2338" max="2338" width="0" hidden="1" customWidth="1"/>
    <col min="2339" max="2339" width="3.7109375" customWidth="1"/>
    <col min="2340" max="2340" width="4" customWidth="1"/>
    <col min="2341" max="2341" width="5.140625" customWidth="1"/>
    <col min="2342" max="2342" width="4.42578125" customWidth="1"/>
    <col min="2343" max="2343" width="4.140625" customWidth="1"/>
    <col min="2344" max="2344" width="4.42578125" customWidth="1"/>
    <col min="2345" max="2345" width="4.28515625" customWidth="1"/>
    <col min="2346" max="2346" width="4.85546875" customWidth="1"/>
    <col min="2347" max="2347" width="4.7109375" customWidth="1"/>
    <col min="2348" max="2348" width="4.42578125" customWidth="1"/>
    <col min="2349" max="2349" width="4.85546875" customWidth="1"/>
    <col min="2350" max="2350" width="4.7109375" customWidth="1"/>
    <col min="2351" max="2351" width="4.28515625" customWidth="1"/>
    <col min="2352" max="2352" width="4.42578125" customWidth="1"/>
    <col min="2353" max="2353" width="4.140625" customWidth="1"/>
    <col min="2354" max="2354" width="4.42578125" customWidth="1"/>
    <col min="2355" max="2355" width="4.28515625" customWidth="1"/>
    <col min="2356" max="2356" width="4.42578125" customWidth="1"/>
    <col min="2357" max="2357" width="4.28515625" customWidth="1"/>
    <col min="2358" max="2358" width="4.7109375" customWidth="1"/>
    <col min="2359" max="2359" width="4.42578125" customWidth="1"/>
    <col min="2360" max="2360" width="4.5703125" customWidth="1"/>
    <col min="2361" max="2361" width="4.85546875" customWidth="1"/>
    <col min="2362" max="2362" width="4.5703125" customWidth="1"/>
    <col min="2363" max="2363" width="0" hidden="1" customWidth="1"/>
    <col min="2364" max="2364" width="4.85546875" customWidth="1"/>
    <col min="2365" max="2366" width="4.42578125" customWidth="1"/>
    <col min="2367" max="2369" width="5.28515625" bestFit="1" customWidth="1"/>
    <col min="2370" max="2370" width="3.7109375" bestFit="1" customWidth="1"/>
    <col min="2371" max="2371" width="4.5703125" customWidth="1"/>
    <col min="2372" max="2374" width="5.28515625" bestFit="1" customWidth="1"/>
    <col min="2375" max="2375" width="0" hidden="1" customWidth="1"/>
    <col min="2561" max="2561" width="12.7109375" customWidth="1"/>
    <col min="2562" max="2562" width="40.28515625" customWidth="1"/>
    <col min="2563" max="2563" width="18.42578125" customWidth="1"/>
    <col min="2564" max="2576" width="0" hidden="1" customWidth="1"/>
    <col min="2577" max="2577" width="5.140625" customWidth="1"/>
    <col min="2578" max="2578" width="4.42578125" customWidth="1"/>
    <col min="2579" max="2579" width="4.5703125" customWidth="1"/>
    <col min="2580" max="2580" width="4.140625" customWidth="1"/>
    <col min="2581" max="2581" width="4.28515625" customWidth="1"/>
    <col min="2582" max="2582" width="4.85546875" customWidth="1"/>
    <col min="2583" max="2583" width="4.42578125" customWidth="1"/>
    <col min="2584" max="2585" width="4.7109375" customWidth="1"/>
    <col min="2586" max="2586" width="4.5703125" customWidth="1"/>
    <col min="2587" max="2587" width="4.42578125" customWidth="1"/>
    <col min="2588" max="2588" width="4.28515625" customWidth="1"/>
    <col min="2589" max="2589" width="4.42578125" customWidth="1"/>
    <col min="2590" max="2590" width="4.140625" customWidth="1"/>
    <col min="2591" max="2591" width="4.42578125" customWidth="1"/>
    <col min="2592" max="2592" width="4.85546875" customWidth="1"/>
    <col min="2593" max="2593" width="5" customWidth="1"/>
    <col min="2594" max="2594" width="0" hidden="1" customWidth="1"/>
    <col min="2595" max="2595" width="3.7109375" customWidth="1"/>
    <col min="2596" max="2596" width="4" customWidth="1"/>
    <col min="2597" max="2597" width="5.140625" customWidth="1"/>
    <col min="2598" max="2598" width="4.42578125" customWidth="1"/>
    <col min="2599" max="2599" width="4.140625" customWidth="1"/>
    <col min="2600" max="2600" width="4.42578125" customWidth="1"/>
    <col min="2601" max="2601" width="4.28515625" customWidth="1"/>
    <col min="2602" max="2602" width="4.85546875" customWidth="1"/>
    <col min="2603" max="2603" width="4.7109375" customWidth="1"/>
    <col min="2604" max="2604" width="4.42578125" customWidth="1"/>
    <col min="2605" max="2605" width="4.85546875" customWidth="1"/>
    <col min="2606" max="2606" width="4.7109375" customWidth="1"/>
    <col min="2607" max="2607" width="4.28515625" customWidth="1"/>
    <col min="2608" max="2608" width="4.42578125" customWidth="1"/>
    <col min="2609" max="2609" width="4.140625" customWidth="1"/>
    <col min="2610" max="2610" width="4.42578125" customWidth="1"/>
    <col min="2611" max="2611" width="4.28515625" customWidth="1"/>
    <col min="2612" max="2612" width="4.42578125" customWidth="1"/>
    <col min="2613" max="2613" width="4.28515625" customWidth="1"/>
    <col min="2614" max="2614" width="4.7109375" customWidth="1"/>
    <col min="2615" max="2615" width="4.42578125" customWidth="1"/>
    <col min="2616" max="2616" width="4.5703125" customWidth="1"/>
    <col min="2617" max="2617" width="4.85546875" customWidth="1"/>
    <col min="2618" max="2618" width="4.5703125" customWidth="1"/>
    <col min="2619" max="2619" width="0" hidden="1" customWidth="1"/>
    <col min="2620" max="2620" width="4.85546875" customWidth="1"/>
    <col min="2621" max="2622" width="4.42578125" customWidth="1"/>
    <col min="2623" max="2625" width="5.28515625" bestFit="1" customWidth="1"/>
    <col min="2626" max="2626" width="3.7109375" bestFit="1" customWidth="1"/>
    <col min="2627" max="2627" width="4.5703125" customWidth="1"/>
    <col min="2628" max="2630" width="5.28515625" bestFit="1" customWidth="1"/>
    <col min="2631" max="2631" width="0" hidden="1" customWidth="1"/>
    <col min="2817" max="2817" width="12.7109375" customWidth="1"/>
    <col min="2818" max="2818" width="40.28515625" customWidth="1"/>
    <col min="2819" max="2819" width="18.42578125" customWidth="1"/>
    <col min="2820" max="2832" width="0" hidden="1" customWidth="1"/>
    <col min="2833" max="2833" width="5.140625" customWidth="1"/>
    <col min="2834" max="2834" width="4.42578125" customWidth="1"/>
    <col min="2835" max="2835" width="4.5703125" customWidth="1"/>
    <col min="2836" max="2836" width="4.140625" customWidth="1"/>
    <col min="2837" max="2837" width="4.28515625" customWidth="1"/>
    <col min="2838" max="2838" width="4.85546875" customWidth="1"/>
    <col min="2839" max="2839" width="4.42578125" customWidth="1"/>
    <col min="2840" max="2841" width="4.7109375" customWidth="1"/>
    <col min="2842" max="2842" width="4.5703125" customWidth="1"/>
    <col min="2843" max="2843" width="4.42578125" customWidth="1"/>
    <col min="2844" max="2844" width="4.28515625" customWidth="1"/>
    <col min="2845" max="2845" width="4.42578125" customWidth="1"/>
    <col min="2846" max="2846" width="4.140625" customWidth="1"/>
    <col min="2847" max="2847" width="4.42578125" customWidth="1"/>
    <col min="2848" max="2848" width="4.85546875" customWidth="1"/>
    <col min="2849" max="2849" width="5" customWidth="1"/>
    <col min="2850" max="2850" width="0" hidden="1" customWidth="1"/>
    <col min="2851" max="2851" width="3.7109375" customWidth="1"/>
    <col min="2852" max="2852" width="4" customWidth="1"/>
    <col min="2853" max="2853" width="5.140625" customWidth="1"/>
    <col min="2854" max="2854" width="4.42578125" customWidth="1"/>
    <col min="2855" max="2855" width="4.140625" customWidth="1"/>
    <col min="2856" max="2856" width="4.42578125" customWidth="1"/>
    <col min="2857" max="2857" width="4.28515625" customWidth="1"/>
    <col min="2858" max="2858" width="4.85546875" customWidth="1"/>
    <col min="2859" max="2859" width="4.7109375" customWidth="1"/>
    <col min="2860" max="2860" width="4.42578125" customWidth="1"/>
    <col min="2861" max="2861" width="4.85546875" customWidth="1"/>
    <col min="2862" max="2862" width="4.7109375" customWidth="1"/>
    <col min="2863" max="2863" width="4.28515625" customWidth="1"/>
    <col min="2864" max="2864" width="4.42578125" customWidth="1"/>
    <col min="2865" max="2865" width="4.140625" customWidth="1"/>
    <col min="2866" max="2866" width="4.42578125" customWidth="1"/>
    <col min="2867" max="2867" width="4.28515625" customWidth="1"/>
    <col min="2868" max="2868" width="4.42578125" customWidth="1"/>
    <col min="2869" max="2869" width="4.28515625" customWidth="1"/>
    <col min="2870" max="2870" width="4.7109375" customWidth="1"/>
    <col min="2871" max="2871" width="4.42578125" customWidth="1"/>
    <col min="2872" max="2872" width="4.5703125" customWidth="1"/>
    <col min="2873" max="2873" width="4.85546875" customWidth="1"/>
    <col min="2874" max="2874" width="4.5703125" customWidth="1"/>
    <col min="2875" max="2875" width="0" hidden="1" customWidth="1"/>
    <col min="2876" max="2876" width="4.85546875" customWidth="1"/>
    <col min="2877" max="2878" width="4.42578125" customWidth="1"/>
    <col min="2879" max="2881" width="5.28515625" bestFit="1" customWidth="1"/>
    <col min="2882" max="2882" width="3.7109375" bestFit="1" customWidth="1"/>
    <col min="2883" max="2883" width="4.5703125" customWidth="1"/>
    <col min="2884" max="2886" width="5.28515625" bestFit="1" customWidth="1"/>
    <col min="2887" max="2887" width="0" hidden="1" customWidth="1"/>
    <col min="3073" max="3073" width="12.7109375" customWidth="1"/>
    <col min="3074" max="3074" width="40.28515625" customWidth="1"/>
    <col min="3075" max="3075" width="18.42578125" customWidth="1"/>
    <col min="3076" max="3088" width="0" hidden="1" customWidth="1"/>
    <col min="3089" max="3089" width="5.140625" customWidth="1"/>
    <col min="3090" max="3090" width="4.42578125" customWidth="1"/>
    <col min="3091" max="3091" width="4.5703125" customWidth="1"/>
    <col min="3092" max="3092" width="4.140625" customWidth="1"/>
    <col min="3093" max="3093" width="4.28515625" customWidth="1"/>
    <col min="3094" max="3094" width="4.85546875" customWidth="1"/>
    <col min="3095" max="3095" width="4.42578125" customWidth="1"/>
    <col min="3096" max="3097" width="4.7109375" customWidth="1"/>
    <col min="3098" max="3098" width="4.5703125" customWidth="1"/>
    <col min="3099" max="3099" width="4.42578125" customWidth="1"/>
    <col min="3100" max="3100" width="4.28515625" customWidth="1"/>
    <col min="3101" max="3101" width="4.42578125" customWidth="1"/>
    <col min="3102" max="3102" width="4.140625" customWidth="1"/>
    <col min="3103" max="3103" width="4.42578125" customWidth="1"/>
    <col min="3104" max="3104" width="4.85546875" customWidth="1"/>
    <col min="3105" max="3105" width="5" customWidth="1"/>
    <col min="3106" max="3106" width="0" hidden="1" customWidth="1"/>
    <col min="3107" max="3107" width="3.7109375" customWidth="1"/>
    <col min="3108" max="3108" width="4" customWidth="1"/>
    <col min="3109" max="3109" width="5.140625" customWidth="1"/>
    <col min="3110" max="3110" width="4.42578125" customWidth="1"/>
    <col min="3111" max="3111" width="4.140625" customWidth="1"/>
    <col min="3112" max="3112" width="4.42578125" customWidth="1"/>
    <col min="3113" max="3113" width="4.28515625" customWidth="1"/>
    <col min="3114" max="3114" width="4.85546875" customWidth="1"/>
    <col min="3115" max="3115" width="4.7109375" customWidth="1"/>
    <col min="3116" max="3116" width="4.42578125" customWidth="1"/>
    <col min="3117" max="3117" width="4.85546875" customWidth="1"/>
    <col min="3118" max="3118" width="4.7109375" customWidth="1"/>
    <col min="3119" max="3119" width="4.28515625" customWidth="1"/>
    <col min="3120" max="3120" width="4.42578125" customWidth="1"/>
    <col min="3121" max="3121" width="4.140625" customWidth="1"/>
    <col min="3122" max="3122" width="4.42578125" customWidth="1"/>
    <col min="3123" max="3123" width="4.28515625" customWidth="1"/>
    <col min="3124" max="3124" width="4.42578125" customWidth="1"/>
    <col min="3125" max="3125" width="4.28515625" customWidth="1"/>
    <col min="3126" max="3126" width="4.7109375" customWidth="1"/>
    <col min="3127" max="3127" width="4.42578125" customWidth="1"/>
    <col min="3128" max="3128" width="4.5703125" customWidth="1"/>
    <col min="3129" max="3129" width="4.85546875" customWidth="1"/>
    <col min="3130" max="3130" width="4.5703125" customWidth="1"/>
    <col min="3131" max="3131" width="0" hidden="1" customWidth="1"/>
    <col min="3132" max="3132" width="4.85546875" customWidth="1"/>
    <col min="3133" max="3134" width="4.42578125" customWidth="1"/>
    <col min="3135" max="3137" width="5.28515625" bestFit="1" customWidth="1"/>
    <col min="3138" max="3138" width="3.7109375" bestFit="1" customWidth="1"/>
    <col min="3139" max="3139" width="4.5703125" customWidth="1"/>
    <col min="3140" max="3142" width="5.28515625" bestFit="1" customWidth="1"/>
    <col min="3143" max="3143" width="0" hidden="1" customWidth="1"/>
    <col min="3329" max="3329" width="12.7109375" customWidth="1"/>
    <col min="3330" max="3330" width="40.28515625" customWidth="1"/>
    <col min="3331" max="3331" width="18.42578125" customWidth="1"/>
    <col min="3332" max="3344" width="0" hidden="1" customWidth="1"/>
    <col min="3345" max="3345" width="5.140625" customWidth="1"/>
    <col min="3346" max="3346" width="4.42578125" customWidth="1"/>
    <col min="3347" max="3347" width="4.5703125" customWidth="1"/>
    <col min="3348" max="3348" width="4.140625" customWidth="1"/>
    <col min="3349" max="3349" width="4.28515625" customWidth="1"/>
    <col min="3350" max="3350" width="4.85546875" customWidth="1"/>
    <col min="3351" max="3351" width="4.42578125" customWidth="1"/>
    <col min="3352" max="3353" width="4.7109375" customWidth="1"/>
    <col min="3354" max="3354" width="4.5703125" customWidth="1"/>
    <col min="3355" max="3355" width="4.42578125" customWidth="1"/>
    <col min="3356" max="3356" width="4.28515625" customWidth="1"/>
    <col min="3357" max="3357" width="4.42578125" customWidth="1"/>
    <col min="3358" max="3358" width="4.140625" customWidth="1"/>
    <col min="3359" max="3359" width="4.42578125" customWidth="1"/>
    <col min="3360" max="3360" width="4.85546875" customWidth="1"/>
    <col min="3361" max="3361" width="5" customWidth="1"/>
    <col min="3362" max="3362" width="0" hidden="1" customWidth="1"/>
    <col min="3363" max="3363" width="3.7109375" customWidth="1"/>
    <col min="3364" max="3364" width="4" customWidth="1"/>
    <col min="3365" max="3365" width="5.140625" customWidth="1"/>
    <col min="3366" max="3366" width="4.42578125" customWidth="1"/>
    <col min="3367" max="3367" width="4.140625" customWidth="1"/>
    <col min="3368" max="3368" width="4.42578125" customWidth="1"/>
    <col min="3369" max="3369" width="4.28515625" customWidth="1"/>
    <col min="3370" max="3370" width="4.85546875" customWidth="1"/>
    <col min="3371" max="3371" width="4.7109375" customWidth="1"/>
    <col min="3372" max="3372" width="4.42578125" customWidth="1"/>
    <col min="3373" max="3373" width="4.85546875" customWidth="1"/>
    <col min="3374" max="3374" width="4.7109375" customWidth="1"/>
    <col min="3375" max="3375" width="4.28515625" customWidth="1"/>
    <col min="3376" max="3376" width="4.42578125" customWidth="1"/>
    <col min="3377" max="3377" width="4.140625" customWidth="1"/>
    <col min="3378" max="3378" width="4.42578125" customWidth="1"/>
    <col min="3379" max="3379" width="4.28515625" customWidth="1"/>
    <col min="3380" max="3380" width="4.42578125" customWidth="1"/>
    <col min="3381" max="3381" width="4.28515625" customWidth="1"/>
    <col min="3382" max="3382" width="4.7109375" customWidth="1"/>
    <col min="3383" max="3383" width="4.42578125" customWidth="1"/>
    <col min="3384" max="3384" width="4.5703125" customWidth="1"/>
    <col min="3385" max="3385" width="4.85546875" customWidth="1"/>
    <col min="3386" max="3386" width="4.5703125" customWidth="1"/>
    <col min="3387" max="3387" width="0" hidden="1" customWidth="1"/>
    <col min="3388" max="3388" width="4.85546875" customWidth="1"/>
    <col min="3389" max="3390" width="4.42578125" customWidth="1"/>
    <col min="3391" max="3393" width="5.28515625" bestFit="1" customWidth="1"/>
    <col min="3394" max="3394" width="3.7109375" bestFit="1" customWidth="1"/>
    <col min="3395" max="3395" width="4.5703125" customWidth="1"/>
    <col min="3396" max="3398" width="5.28515625" bestFit="1" customWidth="1"/>
    <col min="3399" max="3399" width="0" hidden="1" customWidth="1"/>
    <col min="3585" max="3585" width="12.7109375" customWidth="1"/>
    <col min="3586" max="3586" width="40.28515625" customWidth="1"/>
    <col min="3587" max="3587" width="18.42578125" customWidth="1"/>
    <col min="3588" max="3600" width="0" hidden="1" customWidth="1"/>
    <col min="3601" max="3601" width="5.140625" customWidth="1"/>
    <col min="3602" max="3602" width="4.42578125" customWidth="1"/>
    <col min="3603" max="3603" width="4.5703125" customWidth="1"/>
    <col min="3604" max="3604" width="4.140625" customWidth="1"/>
    <col min="3605" max="3605" width="4.28515625" customWidth="1"/>
    <col min="3606" max="3606" width="4.85546875" customWidth="1"/>
    <col min="3607" max="3607" width="4.42578125" customWidth="1"/>
    <col min="3608" max="3609" width="4.7109375" customWidth="1"/>
    <col min="3610" max="3610" width="4.5703125" customWidth="1"/>
    <col min="3611" max="3611" width="4.42578125" customWidth="1"/>
    <col min="3612" max="3612" width="4.28515625" customWidth="1"/>
    <col min="3613" max="3613" width="4.42578125" customWidth="1"/>
    <col min="3614" max="3614" width="4.140625" customWidth="1"/>
    <col min="3615" max="3615" width="4.42578125" customWidth="1"/>
    <col min="3616" max="3616" width="4.85546875" customWidth="1"/>
    <col min="3617" max="3617" width="5" customWidth="1"/>
    <col min="3618" max="3618" width="0" hidden="1" customWidth="1"/>
    <col min="3619" max="3619" width="3.7109375" customWidth="1"/>
    <col min="3620" max="3620" width="4" customWidth="1"/>
    <col min="3621" max="3621" width="5.140625" customWidth="1"/>
    <col min="3622" max="3622" width="4.42578125" customWidth="1"/>
    <col min="3623" max="3623" width="4.140625" customWidth="1"/>
    <col min="3624" max="3624" width="4.42578125" customWidth="1"/>
    <col min="3625" max="3625" width="4.28515625" customWidth="1"/>
    <col min="3626" max="3626" width="4.85546875" customWidth="1"/>
    <col min="3627" max="3627" width="4.7109375" customWidth="1"/>
    <col min="3628" max="3628" width="4.42578125" customWidth="1"/>
    <col min="3629" max="3629" width="4.85546875" customWidth="1"/>
    <col min="3630" max="3630" width="4.7109375" customWidth="1"/>
    <col min="3631" max="3631" width="4.28515625" customWidth="1"/>
    <col min="3632" max="3632" width="4.42578125" customWidth="1"/>
    <col min="3633" max="3633" width="4.140625" customWidth="1"/>
    <col min="3634" max="3634" width="4.42578125" customWidth="1"/>
    <col min="3635" max="3635" width="4.28515625" customWidth="1"/>
    <col min="3636" max="3636" width="4.42578125" customWidth="1"/>
    <col min="3637" max="3637" width="4.28515625" customWidth="1"/>
    <col min="3638" max="3638" width="4.7109375" customWidth="1"/>
    <col min="3639" max="3639" width="4.42578125" customWidth="1"/>
    <col min="3640" max="3640" width="4.5703125" customWidth="1"/>
    <col min="3641" max="3641" width="4.85546875" customWidth="1"/>
    <col min="3642" max="3642" width="4.5703125" customWidth="1"/>
    <col min="3643" max="3643" width="0" hidden="1" customWidth="1"/>
    <col min="3644" max="3644" width="4.85546875" customWidth="1"/>
    <col min="3645" max="3646" width="4.42578125" customWidth="1"/>
    <col min="3647" max="3649" width="5.28515625" bestFit="1" customWidth="1"/>
    <col min="3650" max="3650" width="3.7109375" bestFit="1" customWidth="1"/>
    <col min="3651" max="3651" width="4.5703125" customWidth="1"/>
    <col min="3652" max="3654" width="5.28515625" bestFit="1" customWidth="1"/>
    <col min="3655" max="3655" width="0" hidden="1" customWidth="1"/>
    <col min="3841" max="3841" width="12.7109375" customWidth="1"/>
    <col min="3842" max="3842" width="40.28515625" customWidth="1"/>
    <col min="3843" max="3843" width="18.42578125" customWidth="1"/>
    <col min="3844" max="3856" width="0" hidden="1" customWidth="1"/>
    <col min="3857" max="3857" width="5.140625" customWidth="1"/>
    <col min="3858" max="3858" width="4.42578125" customWidth="1"/>
    <col min="3859" max="3859" width="4.5703125" customWidth="1"/>
    <col min="3860" max="3860" width="4.140625" customWidth="1"/>
    <col min="3861" max="3861" width="4.28515625" customWidth="1"/>
    <col min="3862" max="3862" width="4.85546875" customWidth="1"/>
    <col min="3863" max="3863" width="4.42578125" customWidth="1"/>
    <col min="3864" max="3865" width="4.7109375" customWidth="1"/>
    <col min="3866" max="3866" width="4.5703125" customWidth="1"/>
    <col min="3867" max="3867" width="4.42578125" customWidth="1"/>
    <col min="3868" max="3868" width="4.28515625" customWidth="1"/>
    <col min="3869" max="3869" width="4.42578125" customWidth="1"/>
    <col min="3870" max="3870" width="4.140625" customWidth="1"/>
    <col min="3871" max="3871" width="4.42578125" customWidth="1"/>
    <col min="3872" max="3872" width="4.85546875" customWidth="1"/>
    <col min="3873" max="3873" width="5" customWidth="1"/>
    <col min="3874" max="3874" width="0" hidden="1" customWidth="1"/>
    <col min="3875" max="3875" width="3.7109375" customWidth="1"/>
    <col min="3876" max="3876" width="4" customWidth="1"/>
    <col min="3877" max="3877" width="5.140625" customWidth="1"/>
    <col min="3878" max="3878" width="4.42578125" customWidth="1"/>
    <col min="3879" max="3879" width="4.140625" customWidth="1"/>
    <col min="3880" max="3880" width="4.42578125" customWidth="1"/>
    <col min="3881" max="3881" width="4.28515625" customWidth="1"/>
    <col min="3882" max="3882" width="4.85546875" customWidth="1"/>
    <col min="3883" max="3883" width="4.7109375" customWidth="1"/>
    <col min="3884" max="3884" width="4.42578125" customWidth="1"/>
    <col min="3885" max="3885" width="4.85546875" customWidth="1"/>
    <col min="3886" max="3886" width="4.7109375" customWidth="1"/>
    <col min="3887" max="3887" width="4.28515625" customWidth="1"/>
    <col min="3888" max="3888" width="4.42578125" customWidth="1"/>
    <col min="3889" max="3889" width="4.140625" customWidth="1"/>
    <col min="3890" max="3890" width="4.42578125" customWidth="1"/>
    <col min="3891" max="3891" width="4.28515625" customWidth="1"/>
    <col min="3892" max="3892" width="4.42578125" customWidth="1"/>
    <col min="3893" max="3893" width="4.28515625" customWidth="1"/>
    <col min="3894" max="3894" width="4.7109375" customWidth="1"/>
    <col min="3895" max="3895" width="4.42578125" customWidth="1"/>
    <col min="3896" max="3896" width="4.5703125" customWidth="1"/>
    <col min="3897" max="3897" width="4.85546875" customWidth="1"/>
    <col min="3898" max="3898" width="4.5703125" customWidth="1"/>
    <col min="3899" max="3899" width="0" hidden="1" customWidth="1"/>
    <col min="3900" max="3900" width="4.85546875" customWidth="1"/>
    <col min="3901" max="3902" width="4.42578125" customWidth="1"/>
    <col min="3903" max="3905" width="5.28515625" bestFit="1" customWidth="1"/>
    <col min="3906" max="3906" width="3.7109375" bestFit="1" customWidth="1"/>
    <col min="3907" max="3907" width="4.5703125" customWidth="1"/>
    <col min="3908" max="3910" width="5.28515625" bestFit="1" customWidth="1"/>
    <col min="3911" max="3911" width="0" hidden="1" customWidth="1"/>
    <col min="4097" max="4097" width="12.7109375" customWidth="1"/>
    <col min="4098" max="4098" width="40.28515625" customWidth="1"/>
    <col min="4099" max="4099" width="18.42578125" customWidth="1"/>
    <col min="4100" max="4112" width="0" hidden="1" customWidth="1"/>
    <col min="4113" max="4113" width="5.140625" customWidth="1"/>
    <col min="4114" max="4114" width="4.42578125" customWidth="1"/>
    <col min="4115" max="4115" width="4.5703125" customWidth="1"/>
    <col min="4116" max="4116" width="4.140625" customWidth="1"/>
    <col min="4117" max="4117" width="4.28515625" customWidth="1"/>
    <col min="4118" max="4118" width="4.85546875" customWidth="1"/>
    <col min="4119" max="4119" width="4.42578125" customWidth="1"/>
    <col min="4120" max="4121" width="4.7109375" customWidth="1"/>
    <col min="4122" max="4122" width="4.5703125" customWidth="1"/>
    <col min="4123" max="4123" width="4.42578125" customWidth="1"/>
    <col min="4124" max="4124" width="4.28515625" customWidth="1"/>
    <col min="4125" max="4125" width="4.42578125" customWidth="1"/>
    <col min="4126" max="4126" width="4.140625" customWidth="1"/>
    <col min="4127" max="4127" width="4.42578125" customWidth="1"/>
    <col min="4128" max="4128" width="4.85546875" customWidth="1"/>
    <col min="4129" max="4129" width="5" customWidth="1"/>
    <col min="4130" max="4130" width="0" hidden="1" customWidth="1"/>
    <col min="4131" max="4131" width="3.7109375" customWidth="1"/>
    <col min="4132" max="4132" width="4" customWidth="1"/>
    <col min="4133" max="4133" width="5.140625" customWidth="1"/>
    <col min="4134" max="4134" width="4.42578125" customWidth="1"/>
    <col min="4135" max="4135" width="4.140625" customWidth="1"/>
    <col min="4136" max="4136" width="4.42578125" customWidth="1"/>
    <col min="4137" max="4137" width="4.28515625" customWidth="1"/>
    <col min="4138" max="4138" width="4.85546875" customWidth="1"/>
    <col min="4139" max="4139" width="4.7109375" customWidth="1"/>
    <col min="4140" max="4140" width="4.42578125" customWidth="1"/>
    <col min="4141" max="4141" width="4.85546875" customWidth="1"/>
    <col min="4142" max="4142" width="4.7109375" customWidth="1"/>
    <col min="4143" max="4143" width="4.28515625" customWidth="1"/>
    <col min="4144" max="4144" width="4.42578125" customWidth="1"/>
    <col min="4145" max="4145" width="4.140625" customWidth="1"/>
    <col min="4146" max="4146" width="4.42578125" customWidth="1"/>
    <col min="4147" max="4147" width="4.28515625" customWidth="1"/>
    <col min="4148" max="4148" width="4.42578125" customWidth="1"/>
    <col min="4149" max="4149" width="4.28515625" customWidth="1"/>
    <col min="4150" max="4150" width="4.7109375" customWidth="1"/>
    <col min="4151" max="4151" width="4.42578125" customWidth="1"/>
    <col min="4152" max="4152" width="4.5703125" customWidth="1"/>
    <col min="4153" max="4153" width="4.85546875" customWidth="1"/>
    <col min="4154" max="4154" width="4.5703125" customWidth="1"/>
    <col min="4155" max="4155" width="0" hidden="1" customWidth="1"/>
    <col min="4156" max="4156" width="4.85546875" customWidth="1"/>
    <col min="4157" max="4158" width="4.42578125" customWidth="1"/>
    <col min="4159" max="4161" width="5.28515625" bestFit="1" customWidth="1"/>
    <col min="4162" max="4162" width="3.7109375" bestFit="1" customWidth="1"/>
    <col min="4163" max="4163" width="4.5703125" customWidth="1"/>
    <col min="4164" max="4166" width="5.28515625" bestFit="1" customWidth="1"/>
    <col min="4167" max="4167" width="0" hidden="1" customWidth="1"/>
    <col min="4353" max="4353" width="12.7109375" customWidth="1"/>
    <col min="4354" max="4354" width="40.28515625" customWidth="1"/>
    <col min="4355" max="4355" width="18.42578125" customWidth="1"/>
    <col min="4356" max="4368" width="0" hidden="1" customWidth="1"/>
    <col min="4369" max="4369" width="5.140625" customWidth="1"/>
    <col min="4370" max="4370" width="4.42578125" customWidth="1"/>
    <col min="4371" max="4371" width="4.5703125" customWidth="1"/>
    <col min="4372" max="4372" width="4.140625" customWidth="1"/>
    <col min="4373" max="4373" width="4.28515625" customWidth="1"/>
    <col min="4374" max="4374" width="4.85546875" customWidth="1"/>
    <col min="4375" max="4375" width="4.42578125" customWidth="1"/>
    <col min="4376" max="4377" width="4.7109375" customWidth="1"/>
    <col min="4378" max="4378" width="4.5703125" customWidth="1"/>
    <col min="4379" max="4379" width="4.42578125" customWidth="1"/>
    <col min="4380" max="4380" width="4.28515625" customWidth="1"/>
    <col min="4381" max="4381" width="4.42578125" customWidth="1"/>
    <col min="4382" max="4382" width="4.140625" customWidth="1"/>
    <col min="4383" max="4383" width="4.42578125" customWidth="1"/>
    <col min="4384" max="4384" width="4.85546875" customWidth="1"/>
    <col min="4385" max="4385" width="5" customWidth="1"/>
    <col min="4386" max="4386" width="0" hidden="1" customWidth="1"/>
    <col min="4387" max="4387" width="3.7109375" customWidth="1"/>
    <col min="4388" max="4388" width="4" customWidth="1"/>
    <col min="4389" max="4389" width="5.140625" customWidth="1"/>
    <col min="4390" max="4390" width="4.42578125" customWidth="1"/>
    <col min="4391" max="4391" width="4.140625" customWidth="1"/>
    <col min="4392" max="4392" width="4.42578125" customWidth="1"/>
    <col min="4393" max="4393" width="4.28515625" customWidth="1"/>
    <col min="4394" max="4394" width="4.85546875" customWidth="1"/>
    <col min="4395" max="4395" width="4.7109375" customWidth="1"/>
    <col min="4396" max="4396" width="4.42578125" customWidth="1"/>
    <col min="4397" max="4397" width="4.85546875" customWidth="1"/>
    <col min="4398" max="4398" width="4.7109375" customWidth="1"/>
    <col min="4399" max="4399" width="4.28515625" customWidth="1"/>
    <col min="4400" max="4400" width="4.42578125" customWidth="1"/>
    <col min="4401" max="4401" width="4.140625" customWidth="1"/>
    <col min="4402" max="4402" width="4.42578125" customWidth="1"/>
    <col min="4403" max="4403" width="4.28515625" customWidth="1"/>
    <col min="4404" max="4404" width="4.42578125" customWidth="1"/>
    <col min="4405" max="4405" width="4.28515625" customWidth="1"/>
    <col min="4406" max="4406" width="4.7109375" customWidth="1"/>
    <col min="4407" max="4407" width="4.42578125" customWidth="1"/>
    <col min="4408" max="4408" width="4.5703125" customWidth="1"/>
    <col min="4409" max="4409" width="4.85546875" customWidth="1"/>
    <col min="4410" max="4410" width="4.5703125" customWidth="1"/>
    <col min="4411" max="4411" width="0" hidden="1" customWidth="1"/>
    <col min="4412" max="4412" width="4.85546875" customWidth="1"/>
    <col min="4413" max="4414" width="4.42578125" customWidth="1"/>
    <col min="4415" max="4417" width="5.28515625" bestFit="1" customWidth="1"/>
    <col min="4418" max="4418" width="3.7109375" bestFit="1" customWidth="1"/>
    <col min="4419" max="4419" width="4.5703125" customWidth="1"/>
    <col min="4420" max="4422" width="5.28515625" bestFit="1" customWidth="1"/>
    <col min="4423" max="4423" width="0" hidden="1" customWidth="1"/>
    <col min="4609" max="4609" width="12.7109375" customWidth="1"/>
    <col min="4610" max="4610" width="40.28515625" customWidth="1"/>
    <col min="4611" max="4611" width="18.42578125" customWidth="1"/>
    <col min="4612" max="4624" width="0" hidden="1" customWidth="1"/>
    <col min="4625" max="4625" width="5.140625" customWidth="1"/>
    <col min="4626" max="4626" width="4.42578125" customWidth="1"/>
    <col min="4627" max="4627" width="4.5703125" customWidth="1"/>
    <col min="4628" max="4628" width="4.140625" customWidth="1"/>
    <col min="4629" max="4629" width="4.28515625" customWidth="1"/>
    <col min="4630" max="4630" width="4.85546875" customWidth="1"/>
    <col min="4631" max="4631" width="4.42578125" customWidth="1"/>
    <col min="4632" max="4633" width="4.7109375" customWidth="1"/>
    <col min="4634" max="4634" width="4.5703125" customWidth="1"/>
    <col min="4635" max="4635" width="4.42578125" customWidth="1"/>
    <col min="4636" max="4636" width="4.28515625" customWidth="1"/>
    <col min="4637" max="4637" width="4.42578125" customWidth="1"/>
    <col min="4638" max="4638" width="4.140625" customWidth="1"/>
    <col min="4639" max="4639" width="4.42578125" customWidth="1"/>
    <col min="4640" max="4640" width="4.85546875" customWidth="1"/>
    <col min="4641" max="4641" width="5" customWidth="1"/>
    <col min="4642" max="4642" width="0" hidden="1" customWidth="1"/>
    <col min="4643" max="4643" width="3.7109375" customWidth="1"/>
    <col min="4644" max="4644" width="4" customWidth="1"/>
    <col min="4645" max="4645" width="5.140625" customWidth="1"/>
    <col min="4646" max="4646" width="4.42578125" customWidth="1"/>
    <col min="4647" max="4647" width="4.140625" customWidth="1"/>
    <col min="4648" max="4648" width="4.42578125" customWidth="1"/>
    <col min="4649" max="4649" width="4.28515625" customWidth="1"/>
    <col min="4650" max="4650" width="4.85546875" customWidth="1"/>
    <col min="4651" max="4651" width="4.7109375" customWidth="1"/>
    <col min="4652" max="4652" width="4.42578125" customWidth="1"/>
    <col min="4653" max="4653" width="4.85546875" customWidth="1"/>
    <col min="4654" max="4654" width="4.7109375" customWidth="1"/>
    <col min="4655" max="4655" width="4.28515625" customWidth="1"/>
    <col min="4656" max="4656" width="4.42578125" customWidth="1"/>
    <col min="4657" max="4657" width="4.140625" customWidth="1"/>
    <col min="4658" max="4658" width="4.42578125" customWidth="1"/>
    <col min="4659" max="4659" width="4.28515625" customWidth="1"/>
    <col min="4660" max="4660" width="4.42578125" customWidth="1"/>
    <col min="4661" max="4661" width="4.28515625" customWidth="1"/>
    <col min="4662" max="4662" width="4.7109375" customWidth="1"/>
    <col min="4663" max="4663" width="4.42578125" customWidth="1"/>
    <col min="4664" max="4664" width="4.5703125" customWidth="1"/>
    <col min="4665" max="4665" width="4.85546875" customWidth="1"/>
    <col min="4666" max="4666" width="4.5703125" customWidth="1"/>
    <col min="4667" max="4667" width="0" hidden="1" customWidth="1"/>
    <col min="4668" max="4668" width="4.85546875" customWidth="1"/>
    <col min="4669" max="4670" width="4.42578125" customWidth="1"/>
    <col min="4671" max="4673" width="5.28515625" bestFit="1" customWidth="1"/>
    <col min="4674" max="4674" width="3.7109375" bestFit="1" customWidth="1"/>
    <col min="4675" max="4675" width="4.5703125" customWidth="1"/>
    <col min="4676" max="4678" width="5.28515625" bestFit="1" customWidth="1"/>
    <col min="4679" max="4679" width="0" hidden="1" customWidth="1"/>
    <col min="4865" max="4865" width="12.7109375" customWidth="1"/>
    <col min="4866" max="4866" width="40.28515625" customWidth="1"/>
    <col min="4867" max="4867" width="18.42578125" customWidth="1"/>
    <col min="4868" max="4880" width="0" hidden="1" customWidth="1"/>
    <col min="4881" max="4881" width="5.140625" customWidth="1"/>
    <col min="4882" max="4882" width="4.42578125" customWidth="1"/>
    <col min="4883" max="4883" width="4.5703125" customWidth="1"/>
    <col min="4884" max="4884" width="4.140625" customWidth="1"/>
    <col min="4885" max="4885" width="4.28515625" customWidth="1"/>
    <col min="4886" max="4886" width="4.85546875" customWidth="1"/>
    <col min="4887" max="4887" width="4.42578125" customWidth="1"/>
    <col min="4888" max="4889" width="4.7109375" customWidth="1"/>
    <col min="4890" max="4890" width="4.5703125" customWidth="1"/>
    <col min="4891" max="4891" width="4.42578125" customWidth="1"/>
    <col min="4892" max="4892" width="4.28515625" customWidth="1"/>
    <col min="4893" max="4893" width="4.42578125" customWidth="1"/>
    <col min="4894" max="4894" width="4.140625" customWidth="1"/>
    <col min="4895" max="4895" width="4.42578125" customWidth="1"/>
    <col min="4896" max="4896" width="4.85546875" customWidth="1"/>
    <col min="4897" max="4897" width="5" customWidth="1"/>
    <col min="4898" max="4898" width="0" hidden="1" customWidth="1"/>
    <col min="4899" max="4899" width="3.7109375" customWidth="1"/>
    <col min="4900" max="4900" width="4" customWidth="1"/>
    <col min="4901" max="4901" width="5.140625" customWidth="1"/>
    <col min="4902" max="4902" width="4.42578125" customWidth="1"/>
    <col min="4903" max="4903" width="4.140625" customWidth="1"/>
    <col min="4904" max="4904" width="4.42578125" customWidth="1"/>
    <col min="4905" max="4905" width="4.28515625" customWidth="1"/>
    <col min="4906" max="4906" width="4.85546875" customWidth="1"/>
    <col min="4907" max="4907" width="4.7109375" customWidth="1"/>
    <col min="4908" max="4908" width="4.42578125" customWidth="1"/>
    <col min="4909" max="4909" width="4.85546875" customWidth="1"/>
    <col min="4910" max="4910" width="4.7109375" customWidth="1"/>
    <col min="4911" max="4911" width="4.28515625" customWidth="1"/>
    <col min="4912" max="4912" width="4.42578125" customWidth="1"/>
    <col min="4913" max="4913" width="4.140625" customWidth="1"/>
    <col min="4914" max="4914" width="4.42578125" customWidth="1"/>
    <col min="4915" max="4915" width="4.28515625" customWidth="1"/>
    <col min="4916" max="4916" width="4.42578125" customWidth="1"/>
    <col min="4917" max="4917" width="4.28515625" customWidth="1"/>
    <col min="4918" max="4918" width="4.7109375" customWidth="1"/>
    <col min="4919" max="4919" width="4.42578125" customWidth="1"/>
    <col min="4920" max="4920" width="4.5703125" customWidth="1"/>
    <col min="4921" max="4921" width="4.85546875" customWidth="1"/>
    <col min="4922" max="4922" width="4.5703125" customWidth="1"/>
    <col min="4923" max="4923" width="0" hidden="1" customWidth="1"/>
    <col min="4924" max="4924" width="4.85546875" customWidth="1"/>
    <col min="4925" max="4926" width="4.42578125" customWidth="1"/>
    <col min="4927" max="4929" width="5.28515625" bestFit="1" customWidth="1"/>
    <col min="4930" max="4930" width="3.7109375" bestFit="1" customWidth="1"/>
    <col min="4931" max="4931" width="4.5703125" customWidth="1"/>
    <col min="4932" max="4934" width="5.28515625" bestFit="1" customWidth="1"/>
    <col min="4935" max="4935" width="0" hidden="1" customWidth="1"/>
    <col min="5121" max="5121" width="12.7109375" customWidth="1"/>
    <col min="5122" max="5122" width="40.28515625" customWidth="1"/>
    <col min="5123" max="5123" width="18.42578125" customWidth="1"/>
    <col min="5124" max="5136" width="0" hidden="1" customWidth="1"/>
    <col min="5137" max="5137" width="5.140625" customWidth="1"/>
    <col min="5138" max="5138" width="4.42578125" customWidth="1"/>
    <col min="5139" max="5139" width="4.5703125" customWidth="1"/>
    <col min="5140" max="5140" width="4.140625" customWidth="1"/>
    <col min="5141" max="5141" width="4.28515625" customWidth="1"/>
    <col min="5142" max="5142" width="4.85546875" customWidth="1"/>
    <col min="5143" max="5143" width="4.42578125" customWidth="1"/>
    <col min="5144" max="5145" width="4.7109375" customWidth="1"/>
    <col min="5146" max="5146" width="4.5703125" customWidth="1"/>
    <col min="5147" max="5147" width="4.42578125" customWidth="1"/>
    <col min="5148" max="5148" width="4.28515625" customWidth="1"/>
    <col min="5149" max="5149" width="4.42578125" customWidth="1"/>
    <col min="5150" max="5150" width="4.140625" customWidth="1"/>
    <col min="5151" max="5151" width="4.42578125" customWidth="1"/>
    <col min="5152" max="5152" width="4.85546875" customWidth="1"/>
    <col min="5153" max="5153" width="5" customWidth="1"/>
    <col min="5154" max="5154" width="0" hidden="1" customWidth="1"/>
    <col min="5155" max="5155" width="3.7109375" customWidth="1"/>
    <col min="5156" max="5156" width="4" customWidth="1"/>
    <col min="5157" max="5157" width="5.140625" customWidth="1"/>
    <col min="5158" max="5158" width="4.42578125" customWidth="1"/>
    <col min="5159" max="5159" width="4.140625" customWidth="1"/>
    <col min="5160" max="5160" width="4.42578125" customWidth="1"/>
    <col min="5161" max="5161" width="4.28515625" customWidth="1"/>
    <col min="5162" max="5162" width="4.85546875" customWidth="1"/>
    <col min="5163" max="5163" width="4.7109375" customWidth="1"/>
    <col min="5164" max="5164" width="4.42578125" customWidth="1"/>
    <col min="5165" max="5165" width="4.85546875" customWidth="1"/>
    <col min="5166" max="5166" width="4.7109375" customWidth="1"/>
    <col min="5167" max="5167" width="4.28515625" customWidth="1"/>
    <col min="5168" max="5168" width="4.42578125" customWidth="1"/>
    <col min="5169" max="5169" width="4.140625" customWidth="1"/>
    <col min="5170" max="5170" width="4.42578125" customWidth="1"/>
    <col min="5171" max="5171" width="4.28515625" customWidth="1"/>
    <col min="5172" max="5172" width="4.42578125" customWidth="1"/>
    <col min="5173" max="5173" width="4.28515625" customWidth="1"/>
    <col min="5174" max="5174" width="4.7109375" customWidth="1"/>
    <col min="5175" max="5175" width="4.42578125" customWidth="1"/>
    <col min="5176" max="5176" width="4.5703125" customWidth="1"/>
    <col min="5177" max="5177" width="4.85546875" customWidth="1"/>
    <col min="5178" max="5178" width="4.5703125" customWidth="1"/>
    <col min="5179" max="5179" width="0" hidden="1" customWidth="1"/>
    <col min="5180" max="5180" width="4.85546875" customWidth="1"/>
    <col min="5181" max="5182" width="4.42578125" customWidth="1"/>
    <col min="5183" max="5185" width="5.28515625" bestFit="1" customWidth="1"/>
    <col min="5186" max="5186" width="3.7109375" bestFit="1" customWidth="1"/>
    <col min="5187" max="5187" width="4.5703125" customWidth="1"/>
    <col min="5188" max="5190" width="5.28515625" bestFit="1" customWidth="1"/>
    <col min="5191" max="5191" width="0" hidden="1" customWidth="1"/>
    <col min="5377" max="5377" width="12.7109375" customWidth="1"/>
    <col min="5378" max="5378" width="40.28515625" customWidth="1"/>
    <col min="5379" max="5379" width="18.42578125" customWidth="1"/>
    <col min="5380" max="5392" width="0" hidden="1" customWidth="1"/>
    <col min="5393" max="5393" width="5.140625" customWidth="1"/>
    <col min="5394" max="5394" width="4.42578125" customWidth="1"/>
    <col min="5395" max="5395" width="4.5703125" customWidth="1"/>
    <col min="5396" max="5396" width="4.140625" customWidth="1"/>
    <col min="5397" max="5397" width="4.28515625" customWidth="1"/>
    <col min="5398" max="5398" width="4.85546875" customWidth="1"/>
    <col min="5399" max="5399" width="4.42578125" customWidth="1"/>
    <col min="5400" max="5401" width="4.7109375" customWidth="1"/>
    <col min="5402" max="5402" width="4.5703125" customWidth="1"/>
    <col min="5403" max="5403" width="4.42578125" customWidth="1"/>
    <col min="5404" max="5404" width="4.28515625" customWidth="1"/>
    <col min="5405" max="5405" width="4.42578125" customWidth="1"/>
    <col min="5406" max="5406" width="4.140625" customWidth="1"/>
    <col min="5407" max="5407" width="4.42578125" customWidth="1"/>
    <col min="5408" max="5408" width="4.85546875" customWidth="1"/>
    <col min="5409" max="5409" width="5" customWidth="1"/>
    <col min="5410" max="5410" width="0" hidden="1" customWidth="1"/>
    <col min="5411" max="5411" width="3.7109375" customWidth="1"/>
    <col min="5412" max="5412" width="4" customWidth="1"/>
    <col min="5413" max="5413" width="5.140625" customWidth="1"/>
    <col min="5414" max="5414" width="4.42578125" customWidth="1"/>
    <col min="5415" max="5415" width="4.140625" customWidth="1"/>
    <col min="5416" max="5416" width="4.42578125" customWidth="1"/>
    <col min="5417" max="5417" width="4.28515625" customWidth="1"/>
    <col min="5418" max="5418" width="4.85546875" customWidth="1"/>
    <col min="5419" max="5419" width="4.7109375" customWidth="1"/>
    <col min="5420" max="5420" width="4.42578125" customWidth="1"/>
    <col min="5421" max="5421" width="4.85546875" customWidth="1"/>
    <col min="5422" max="5422" width="4.7109375" customWidth="1"/>
    <col min="5423" max="5423" width="4.28515625" customWidth="1"/>
    <col min="5424" max="5424" width="4.42578125" customWidth="1"/>
    <col min="5425" max="5425" width="4.140625" customWidth="1"/>
    <col min="5426" max="5426" width="4.42578125" customWidth="1"/>
    <col min="5427" max="5427" width="4.28515625" customWidth="1"/>
    <col min="5428" max="5428" width="4.42578125" customWidth="1"/>
    <col min="5429" max="5429" width="4.28515625" customWidth="1"/>
    <col min="5430" max="5430" width="4.7109375" customWidth="1"/>
    <col min="5431" max="5431" width="4.42578125" customWidth="1"/>
    <col min="5432" max="5432" width="4.5703125" customWidth="1"/>
    <col min="5433" max="5433" width="4.85546875" customWidth="1"/>
    <col min="5434" max="5434" width="4.5703125" customWidth="1"/>
    <col min="5435" max="5435" width="0" hidden="1" customWidth="1"/>
    <col min="5436" max="5436" width="4.85546875" customWidth="1"/>
    <col min="5437" max="5438" width="4.42578125" customWidth="1"/>
    <col min="5439" max="5441" width="5.28515625" bestFit="1" customWidth="1"/>
    <col min="5442" max="5442" width="3.7109375" bestFit="1" customWidth="1"/>
    <col min="5443" max="5443" width="4.5703125" customWidth="1"/>
    <col min="5444" max="5446" width="5.28515625" bestFit="1" customWidth="1"/>
    <col min="5447" max="5447" width="0" hidden="1" customWidth="1"/>
    <col min="5633" max="5633" width="12.7109375" customWidth="1"/>
    <col min="5634" max="5634" width="40.28515625" customWidth="1"/>
    <col min="5635" max="5635" width="18.42578125" customWidth="1"/>
    <col min="5636" max="5648" width="0" hidden="1" customWidth="1"/>
    <col min="5649" max="5649" width="5.140625" customWidth="1"/>
    <col min="5650" max="5650" width="4.42578125" customWidth="1"/>
    <col min="5651" max="5651" width="4.5703125" customWidth="1"/>
    <col min="5652" max="5652" width="4.140625" customWidth="1"/>
    <col min="5653" max="5653" width="4.28515625" customWidth="1"/>
    <col min="5654" max="5654" width="4.85546875" customWidth="1"/>
    <col min="5655" max="5655" width="4.42578125" customWidth="1"/>
    <col min="5656" max="5657" width="4.7109375" customWidth="1"/>
    <col min="5658" max="5658" width="4.5703125" customWidth="1"/>
    <col min="5659" max="5659" width="4.42578125" customWidth="1"/>
    <col min="5660" max="5660" width="4.28515625" customWidth="1"/>
    <col min="5661" max="5661" width="4.42578125" customWidth="1"/>
    <col min="5662" max="5662" width="4.140625" customWidth="1"/>
    <col min="5663" max="5663" width="4.42578125" customWidth="1"/>
    <col min="5664" max="5664" width="4.85546875" customWidth="1"/>
    <col min="5665" max="5665" width="5" customWidth="1"/>
    <col min="5666" max="5666" width="0" hidden="1" customWidth="1"/>
    <col min="5667" max="5667" width="3.7109375" customWidth="1"/>
    <col min="5668" max="5668" width="4" customWidth="1"/>
    <col min="5669" max="5669" width="5.140625" customWidth="1"/>
    <col min="5670" max="5670" width="4.42578125" customWidth="1"/>
    <col min="5671" max="5671" width="4.140625" customWidth="1"/>
    <col min="5672" max="5672" width="4.42578125" customWidth="1"/>
    <col min="5673" max="5673" width="4.28515625" customWidth="1"/>
    <col min="5674" max="5674" width="4.85546875" customWidth="1"/>
    <col min="5675" max="5675" width="4.7109375" customWidth="1"/>
    <col min="5676" max="5676" width="4.42578125" customWidth="1"/>
    <col min="5677" max="5677" width="4.85546875" customWidth="1"/>
    <col min="5678" max="5678" width="4.7109375" customWidth="1"/>
    <col min="5679" max="5679" width="4.28515625" customWidth="1"/>
    <col min="5680" max="5680" width="4.42578125" customWidth="1"/>
    <col min="5681" max="5681" width="4.140625" customWidth="1"/>
    <col min="5682" max="5682" width="4.42578125" customWidth="1"/>
    <col min="5683" max="5683" width="4.28515625" customWidth="1"/>
    <col min="5684" max="5684" width="4.42578125" customWidth="1"/>
    <col min="5685" max="5685" width="4.28515625" customWidth="1"/>
    <col min="5686" max="5686" width="4.7109375" customWidth="1"/>
    <col min="5687" max="5687" width="4.42578125" customWidth="1"/>
    <col min="5688" max="5688" width="4.5703125" customWidth="1"/>
    <col min="5689" max="5689" width="4.85546875" customWidth="1"/>
    <col min="5690" max="5690" width="4.5703125" customWidth="1"/>
    <col min="5691" max="5691" width="0" hidden="1" customWidth="1"/>
    <col min="5692" max="5692" width="4.85546875" customWidth="1"/>
    <col min="5693" max="5694" width="4.42578125" customWidth="1"/>
    <col min="5695" max="5697" width="5.28515625" bestFit="1" customWidth="1"/>
    <col min="5698" max="5698" width="3.7109375" bestFit="1" customWidth="1"/>
    <col min="5699" max="5699" width="4.5703125" customWidth="1"/>
    <col min="5700" max="5702" width="5.28515625" bestFit="1" customWidth="1"/>
    <col min="5703" max="5703" width="0" hidden="1" customWidth="1"/>
    <col min="5889" max="5889" width="12.7109375" customWidth="1"/>
    <col min="5890" max="5890" width="40.28515625" customWidth="1"/>
    <col min="5891" max="5891" width="18.42578125" customWidth="1"/>
    <col min="5892" max="5904" width="0" hidden="1" customWidth="1"/>
    <col min="5905" max="5905" width="5.140625" customWidth="1"/>
    <col min="5906" max="5906" width="4.42578125" customWidth="1"/>
    <col min="5907" max="5907" width="4.5703125" customWidth="1"/>
    <col min="5908" max="5908" width="4.140625" customWidth="1"/>
    <col min="5909" max="5909" width="4.28515625" customWidth="1"/>
    <col min="5910" max="5910" width="4.85546875" customWidth="1"/>
    <col min="5911" max="5911" width="4.42578125" customWidth="1"/>
    <col min="5912" max="5913" width="4.7109375" customWidth="1"/>
    <col min="5914" max="5914" width="4.5703125" customWidth="1"/>
    <col min="5915" max="5915" width="4.42578125" customWidth="1"/>
    <col min="5916" max="5916" width="4.28515625" customWidth="1"/>
    <col min="5917" max="5917" width="4.42578125" customWidth="1"/>
    <col min="5918" max="5918" width="4.140625" customWidth="1"/>
    <col min="5919" max="5919" width="4.42578125" customWidth="1"/>
    <col min="5920" max="5920" width="4.85546875" customWidth="1"/>
    <col min="5921" max="5921" width="5" customWidth="1"/>
    <col min="5922" max="5922" width="0" hidden="1" customWidth="1"/>
    <col min="5923" max="5923" width="3.7109375" customWidth="1"/>
    <col min="5924" max="5924" width="4" customWidth="1"/>
    <col min="5925" max="5925" width="5.140625" customWidth="1"/>
    <col min="5926" max="5926" width="4.42578125" customWidth="1"/>
    <col min="5927" max="5927" width="4.140625" customWidth="1"/>
    <col min="5928" max="5928" width="4.42578125" customWidth="1"/>
    <col min="5929" max="5929" width="4.28515625" customWidth="1"/>
    <col min="5930" max="5930" width="4.85546875" customWidth="1"/>
    <col min="5931" max="5931" width="4.7109375" customWidth="1"/>
    <col min="5932" max="5932" width="4.42578125" customWidth="1"/>
    <col min="5933" max="5933" width="4.85546875" customWidth="1"/>
    <col min="5934" max="5934" width="4.7109375" customWidth="1"/>
    <col min="5935" max="5935" width="4.28515625" customWidth="1"/>
    <col min="5936" max="5936" width="4.42578125" customWidth="1"/>
    <col min="5937" max="5937" width="4.140625" customWidth="1"/>
    <col min="5938" max="5938" width="4.42578125" customWidth="1"/>
    <col min="5939" max="5939" width="4.28515625" customWidth="1"/>
    <col min="5940" max="5940" width="4.42578125" customWidth="1"/>
    <col min="5941" max="5941" width="4.28515625" customWidth="1"/>
    <col min="5942" max="5942" width="4.7109375" customWidth="1"/>
    <col min="5943" max="5943" width="4.42578125" customWidth="1"/>
    <col min="5944" max="5944" width="4.5703125" customWidth="1"/>
    <col min="5945" max="5945" width="4.85546875" customWidth="1"/>
    <col min="5946" max="5946" width="4.5703125" customWidth="1"/>
    <col min="5947" max="5947" width="0" hidden="1" customWidth="1"/>
    <col min="5948" max="5948" width="4.85546875" customWidth="1"/>
    <col min="5949" max="5950" width="4.42578125" customWidth="1"/>
    <col min="5951" max="5953" width="5.28515625" bestFit="1" customWidth="1"/>
    <col min="5954" max="5954" width="3.7109375" bestFit="1" customWidth="1"/>
    <col min="5955" max="5955" width="4.5703125" customWidth="1"/>
    <col min="5956" max="5958" width="5.28515625" bestFit="1" customWidth="1"/>
    <col min="5959" max="5959" width="0" hidden="1" customWidth="1"/>
    <col min="6145" max="6145" width="12.7109375" customWidth="1"/>
    <col min="6146" max="6146" width="40.28515625" customWidth="1"/>
    <col min="6147" max="6147" width="18.42578125" customWidth="1"/>
    <col min="6148" max="6160" width="0" hidden="1" customWidth="1"/>
    <col min="6161" max="6161" width="5.140625" customWidth="1"/>
    <col min="6162" max="6162" width="4.42578125" customWidth="1"/>
    <col min="6163" max="6163" width="4.5703125" customWidth="1"/>
    <col min="6164" max="6164" width="4.140625" customWidth="1"/>
    <col min="6165" max="6165" width="4.28515625" customWidth="1"/>
    <col min="6166" max="6166" width="4.85546875" customWidth="1"/>
    <col min="6167" max="6167" width="4.42578125" customWidth="1"/>
    <col min="6168" max="6169" width="4.7109375" customWidth="1"/>
    <col min="6170" max="6170" width="4.5703125" customWidth="1"/>
    <col min="6171" max="6171" width="4.42578125" customWidth="1"/>
    <col min="6172" max="6172" width="4.28515625" customWidth="1"/>
    <col min="6173" max="6173" width="4.42578125" customWidth="1"/>
    <col min="6174" max="6174" width="4.140625" customWidth="1"/>
    <col min="6175" max="6175" width="4.42578125" customWidth="1"/>
    <col min="6176" max="6176" width="4.85546875" customWidth="1"/>
    <col min="6177" max="6177" width="5" customWidth="1"/>
    <col min="6178" max="6178" width="0" hidden="1" customWidth="1"/>
    <col min="6179" max="6179" width="3.7109375" customWidth="1"/>
    <col min="6180" max="6180" width="4" customWidth="1"/>
    <col min="6181" max="6181" width="5.140625" customWidth="1"/>
    <col min="6182" max="6182" width="4.42578125" customWidth="1"/>
    <col min="6183" max="6183" width="4.140625" customWidth="1"/>
    <col min="6184" max="6184" width="4.42578125" customWidth="1"/>
    <col min="6185" max="6185" width="4.28515625" customWidth="1"/>
    <col min="6186" max="6186" width="4.85546875" customWidth="1"/>
    <col min="6187" max="6187" width="4.7109375" customWidth="1"/>
    <col min="6188" max="6188" width="4.42578125" customWidth="1"/>
    <col min="6189" max="6189" width="4.85546875" customWidth="1"/>
    <col min="6190" max="6190" width="4.7109375" customWidth="1"/>
    <col min="6191" max="6191" width="4.28515625" customWidth="1"/>
    <col min="6192" max="6192" width="4.42578125" customWidth="1"/>
    <col min="6193" max="6193" width="4.140625" customWidth="1"/>
    <col min="6194" max="6194" width="4.42578125" customWidth="1"/>
    <col min="6195" max="6195" width="4.28515625" customWidth="1"/>
    <col min="6196" max="6196" width="4.42578125" customWidth="1"/>
    <col min="6197" max="6197" width="4.28515625" customWidth="1"/>
    <col min="6198" max="6198" width="4.7109375" customWidth="1"/>
    <col min="6199" max="6199" width="4.42578125" customWidth="1"/>
    <col min="6200" max="6200" width="4.5703125" customWidth="1"/>
    <col min="6201" max="6201" width="4.85546875" customWidth="1"/>
    <col min="6202" max="6202" width="4.5703125" customWidth="1"/>
    <col min="6203" max="6203" width="0" hidden="1" customWidth="1"/>
    <col min="6204" max="6204" width="4.85546875" customWidth="1"/>
    <col min="6205" max="6206" width="4.42578125" customWidth="1"/>
    <col min="6207" max="6209" width="5.28515625" bestFit="1" customWidth="1"/>
    <col min="6210" max="6210" width="3.7109375" bestFit="1" customWidth="1"/>
    <col min="6211" max="6211" width="4.5703125" customWidth="1"/>
    <col min="6212" max="6214" width="5.28515625" bestFit="1" customWidth="1"/>
    <col min="6215" max="6215" width="0" hidden="1" customWidth="1"/>
    <col min="6401" max="6401" width="12.7109375" customWidth="1"/>
    <col min="6402" max="6402" width="40.28515625" customWidth="1"/>
    <col min="6403" max="6403" width="18.42578125" customWidth="1"/>
    <col min="6404" max="6416" width="0" hidden="1" customWidth="1"/>
    <col min="6417" max="6417" width="5.140625" customWidth="1"/>
    <col min="6418" max="6418" width="4.42578125" customWidth="1"/>
    <col min="6419" max="6419" width="4.5703125" customWidth="1"/>
    <col min="6420" max="6420" width="4.140625" customWidth="1"/>
    <col min="6421" max="6421" width="4.28515625" customWidth="1"/>
    <col min="6422" max="6422" width="4.85546875" customWidth="1"/>
    <col min="6423" max="6423" width="4.42578125" customWidth="1"/>
    <col min="6424" max="6425" width="4.7109375" customWidth="1"/>
    <col min="6426" max="6426" width="4.5703125" customWidth="1"/>
    <col min="6427" max="6427" width="4.42578125" customWidth="1"/>
    <col min="6428" max="6428" width="4.28515625" customWidth="1"/>
    <col min="6429" max="6429" width="4.42578125" customWidth="1"/>
    <col min="6430" max="6430" width="4.140625" customWidth="1"/>
    <col min="6431" max="6431" width="4.42578125" customWidth="1"/>
    <col min="6432" max="6432" width="4.85546875" customWidth="1"/>
    <col min="6433" max="6433" width="5" customWidth="1"/>
    <col min="6434" max="6434" width="0" hidden="1" customWidth="1"/>
    <col min="6435" max="6435" width="3.7109375" customWidth="1"/>
    <col min="6436" max="6436" width="4" customWidth="1"/>
    <col min="6437" max="6437" width="5.140625" customWidth="1"/>
    <col min="6438" max="6438" width="4.42578125" customWidth="1"/>
    <col min="6439" max="6439" width="4.140625" customWidth="1"/>
    <col min="6440" max="6440" width="4.42578125" customWidth="1"/>
    <col min="6441" max="6441" width="4.28515625" customWidth="1"/>
    <col min="6442" max="6442" width="4.85546875" customWidth="1"/>
    <col min="6443" max="6443" width="4.7109375" customWidth="1"/>
    <col min="6444" max="6444" width="4.42578125" customWidth="1"/>
    <col min="6445" max="6445" width="4.85546875" customWidth="1"/>
    <col min="6446" max="6446" width="4.7109375" customWidth="1"/>
    <col min="6447" max="6447" width="4.28515625" customWidth="1"/>
    <col min="6448" max="6448" width="4.42578125" customWidth="1"/>
    <col min="6449" max="6449" width="4.140625" customWidth="1"/>
    <col min="6450" max="6450" width="4.42578125" customWidth="1"/>
    <col min="6451" max="6451" width="4.28515625" customWidth="1"/>
    <col min="6452" max="6452" width="4.42578125" customWidth="1"/>
    <col min="6453" max="6453" width="4.28515625" customWidth="1"/>
    <col min="6454" max="6454" width="4.7109375" customWidth="1"/>
    <col min="6455" max="6455" width="4.42578125" customWidth="1"/>
    <col min="6456" max="6456" width="4.5703125" customWidth="1"/>
    <col min="6457" max="6457" width="4.85546875" customWidth="1"/>
    <col min="6458" max="6458" width="4.5703125" customWidth="1"/>
    <col min="6459" max="6459" width="0" hidden="1" customWidth="1"/>
    <col min="6460" max="6460" width="4.85546875" customWidth="1"/>
    <col min="6461" max="6462" width="4.42578125" customWidth="1"/>
    <col min="6463" max="6465" width="5.28515625" bestFit="1" customWidth="1"/>
    <col min="6466" max="6466" width="3.7109375" bestFit="1" customWidth="1"/>
    <col min="6467" max="6467" width="4.5703125" customWidth="1"/>
    <col min="6468" max="6470" width="5.28515625" bestFit="1" customWidth="1"/>
    <col min="6471" max="6471" width="0" hidden="1" customWidth="1"/>
    <col min="6657" max="6657" width="12.7109375" customWidth="1"/>
    <col min="6658" max="6658" width="40.28515625" customWidth="1"/>
    <col min="6659" max="6659" width="18.42578125" customWidth="1"/>
    <col min="6660" max="6672" width="0" hidden="1" customWidth="1"/>
    <col min="6673" max="6673" width="5.140625" customWidth="1"/>
    <col min="6674" max="6674" width="4.42578125" customWidth="1"/>
    <col min="6675" max="6675" width="4.5703125" customWidth="1"/>
    <col min="6676" max="6676" width="4.140625" customWidth="1"/>
    <col min="6677" max="6677" width="4.28515625" customWidth="1"/>
    <col min="6678" max="6678" width="4.85546875" customWidth="1"/>
    <col min="6679" max="6679" width="4.42578125" customWidth="1"/>
    <col min="6680" max="6681" width="4.7109375" customWidth="1"/>
    <col min="6682" max="6682" width="4.5703125" customWidth="1"/>
    <col min="6683" max="6683" width="4.42578125" customWidth="1"/>
    <col min="6684" max="6684" width="4.28515625" customWidth="1"/>
    <col min="6685" max="6685" width="4.42578125" customWidth="1"/>
    <col min="6686" max="6686" width="4.140625" customWidth="1"/>
    <col min="6687" max="6687" width="4.42578125" customWidth="1"/>
    <col min="6688" max="6688" width="4.85546875" customWidth="1"/>
    <col min="6689" max="6689" width="5" customWidth="1"/>
    <col min="6690" max="6690" width="0" hidden="1" customWidth="1"/>
    <col min="6691" max="6691" width="3.7109375" customWidth="1"/>
    <col min="6692" max="6692" width="4" customWidth="1"/>
    <col min="6693" max="6693" width="5.140625" customWidth="1"/>
    <col min="6694" max="6694" width="4.42578125" customWidth="1"/>
    <col min="6695" max="6695" width="4.140625" customWidth="1"/>
    <col min="6696" max="6696" width="4.42578125" customWidth="1"/>
    <col min="6697" max="6697" width="4.28515625" customWidth="1"/>
    <col min="6698" max="6698" width="4.85546875" customWidth="1"/>
    <col min="6699" max="6699" width="4.7109375" customWidth="1"/>
    <col min="6700" max="6700" width="4.42578125" customWidth="1"/>
    <col min="6701" max="6701" width="4.85546875" customWidth="1"/>
    <col min="6702" max="6702" width="4.7109375" customWidth="1"/>
    <col min="6703" max="6703" width="4.28515625" customWidth="1"/>
    <col min="6704" max="6704" width="4.42578125" customWidth="1"/>
    <col min="6705" max="6705" width="4.140625" customWidth="1"/>
    <col min="6706" max="6706" width="4.42578125" customWidth="1"/>
    <col min="6707" max="6707" width="4.28515625" customWidth="1"/>
    <col min="6708" max="6708" width="4.42578125" customWidth="1"/>
    <col min="6709" max="6709" width="4.28515625" customWidth="1"/>
    <col min="6710" max="6710" width="4.7109375" customWidth="1"/>
    <col min="6711" max="6711" width="4.42578125" customWidth="1"/>
    <col min="6712" max="6712" width="4.5703125" customWidth="1"/>
    <col min="6713" max="6713" width="4.85546875" customWidth="1"/>
    <col min="6714" max="6714" width="4.5703125" customWidth="1"/>
    <col min="6715" max="6715" width="0" hidden="1" customWidth="1"/>
    <col min="6716" max="6716" width="4.85546875" customWidth="1"/>
    <col min="6717" max="6718" width="4.42578125" customWidth="1"/>
    <col min="6719" max="6721" width="5.28515625" bestFit="1" customWidth="1"/>
    <col min="6722" max="6722" width="3.7109375" bestFit="1" customWidth="1"/>
    <col min="6723" max="6723" width="4.5703125" customWidth="1"/>
    <col min="6724" max="6726" width="5.28515625" bestFit="1" customWidth="1"/>
    <col min="6727" max="6727" width="0" hidden="1" customWidth="1"/>
    <col min="6913" max="6913" width="12.7109375" customWidth="1"/>
    <col min="6914" max="6914" width="40.28515625" customWidth="1"/>
    <col min="6915" max="6915" width="18.42578125" customWidth="1"/>
    <col min="6916" max="6928" width="0" hidden="1" customWidth="1"/>
    <col min="6929" max="6929" width="5.140625" customWidth="1"/>
    <col min="6930" max="6930" width="4.42578125" customWidth="1"/>
    <col min="6931" max="6931" width="4.5703125" customWidth="1"/>
    <col min="6932" max="6932" width="4.140625" customWidth="1"/>
    <col min="6933" max="6933" width="4.28515625" customWidth="1"/>
    <col min="6934" max="6934" width="4.85546875" customWidth="1"/>
    <col min="6935" max="6935" width="4.42578125" customWidth="1"/>
    <col min="6936" max="6937" width="4.7109375" customWidth="1"/>
    <col min="6938" max="6938" width="4.5703125" customWidth="1"/>
    <col min="6939" max="6939" width="4.42578125" customWidth="1"/>
    <col min="6940" max="6940" width="4.28515625" customWidth="1"/>
    <col min="6941" max="6941" width="4.42578125" customWidth="1"/>
    <col min="6942" max="6942" width="4.140625" customWidth="1"/>
    <col min="6943" max="6943" width="4.42578125" customWidth="1"/>
    <col min="6944" max="6944" width="4.85546875" customWidth="1"/>
    <col min="6945" max="6945" width="5" customWidth="1"/>
    <col min="6946" max="6946" width="0" hidden="1" customWidth="1"/>
    <col min="6947" max="6947" width="3.7109375" customWidth="1"/>
    <col min="6948" max="6948" width="4" customWidth="1"/>
    <col min="6949" max="6949" width="5.140625" customWidth="1"/>
    <col min="6950" max="6950" width="4.42578125" customWidth="1"/>
    <col min="6951" max="6951" width="4.140625" customWidth="1"/>
    <col min="6952" max="6952" width="4.42578125" customWidth="1"/>
    <col min="6953" max="6953" width="4.28515625" customWidth="1"/>
    <col min="6954" max="6954" width="4.85546875" customWidth="1"/>
    <col min="6955" max="6955" width="4.7109375" customWidth="1"/>
    <col min="6956" max="6956" width="4.42578125" customWidth="1"/>
    <col min="6957" max="6957" width="4.85546875" customWidth="1"/>
    <col min="6958" max="6958" width="4.7109375" customWidth="1"/>
    <col min="6959" max="6959" width="4.28515625" customWidth="1"/>
    <col min="6960" max="6960" width="4.42578125" customWidth="1"/>
    <col min="6961" max="6961" width="4.140625" customWidth="1"/>
    <col min="6962" max="6962" width="4.42578125" customWidth="1"/>
    <col min="6963" max="6963" width="4.28515625" customWidth="1"/>
    <col min="6964" max="6964" width="4.42578125" customWidth="1"/>
    <col min="6965" max="6965" width="4.28515625" customWidth="1"/>
    <col min="6966" max="6966" width="4.7109375" customWidth="1"/>
    <col min="6967" max="6967" width="4.42578125" customWidth="1"/>
    <col min="6968" max="6968" width="4.5703125" customWidth="1"/>
    <col min="6969" max="6969" width="4.85546875" customWidth="1"/>
    <col min="6970" max="6970" width="4.5703125" customWidth="1"/>
    <col min="6971" max="6971" width="0" hidden="1" customWidth="1"/>
    <col min="6972" max="6972" width="4.85546875" customWidth="1"/>
    <col min="6973" max="6974" width="4.42578125" customWidth="1"/>
    <col min="6975" max="6977" width="5.28515625" bestFit="1" customWidth="1"/>
    <col min="6978" max="6978" width="3.7109375" bestFit="1" customWidth="1"/>
    <col min="6979" max="6979" width="4.5703125" customWidth="1"/>
    <col min="6980" max="6982" width="5.28515625" bestFit="1" customWidth="1"/>
    <col min="6983" max="6983" width="0" hidden="1" customWidth="1"/>
    <col min="7169" max="7169" width="12.7109375" customWidth="1"/>
    <col min="7170" max="7170" width="40.28515625" customWidth="1"/>
    <col min="7171" max="7171" width="18.42578125" customWidth="1"/>
    <col min="7172" max="7184" width="0" hidden="1" customWidth="1"/>
    <col min="7185" max="7185" width="5.140625" customWidth="1"/>
    <col min="7186" max="7186" width="4.42578125" customWidth="1"/>
    <col min="7187" max="7187" width="4.5703125" customWidth="1"/>
    <col min="7188" max="7188" width="4.140625" customWidth="1"/>
    <col min="7189" max="7189" width="4.28515625" customWidth="1"/>
    <col min="7190" max="7190" width="4.85546875" customWidth="1"/>
    <col min="7191" max="7191" width="4.42578125" customWidth="1"/>
    <col min="7192" max="7193" width="4.7109375" customWidth="1"/>
    <col min="7194" max="7194" width="4.5703125" customWidth="1"/>
    <col min="7195" max="7195" width="4.42578125" customWidth="1"/>
    <col min="7196" max="7196" width="4.28515625" customWidth="1"/>
    <col min="7197" max="7197" width="4.42578125" customWidth="1"/>
    <col min="7198" max="7198" width="4.140625" customWidth="1"/>
    <col min="7199" max="7199" width="4.42578125" customWidth="1"/>
    <col min="7200" max="7200" width="4.85546875" customWidth="1"/>
    <col min="7201" max="7201" width="5" customWidth="1"/>
    <col min="7202" max="7202" width="0" hidden="1" customWidth="1"/>
    <col min="7203" max="7203" width="3.7109375" customWidth="1"/>
    <col min="7204" max="7204" width="4" customWidth="1"/>
    <col min="7205" max="7205" width="5.140625" customWidth="1"/>
    <col min="7206" max="7206" width="4.42578125" customWidth="1"/>
    <col min="7207" max="7207" width="4.140625" customWidth="1"/>
    <col min="7208" max="7208" width="4.42578125" customWidth="1"/>
    <col min="7209" max="7209" width="4.28515625" customWidth="1"/>
    <col min="7210" max="7210" width="4.85546875" customWidth="1"/>
    <col min="7211" max="7211" width="4.7109375" customWidth="1"/>
    <col min="7212" max="7212" width="4.42578125" customWidth="1"/>
    <col min="7213" max="7213" width="4.85546875" customWidth="1"/>
    <col min="7214" max="7214" width="4.7109375" customWidth="1"/>
    <col min="7215" max="7215" width="4.28515625" customWidth="1"/>
    <col min="7216" max="7216" width="4.42578125" customWidth="1"/>
    <col min="7217" max="7217" width="4.140625" customWidth="1"/>
    <col min="7218" max="7218" width="4.42578125" customWidth="1"/>
    <col min="7219" max="7219" width="4.28515625" customWidth="1"/>
    <col min="7220" max="7220" width="4.42578125" customWidth="1"/>
    <col min="7221" max="7221" width="4.28515625" customWidth="1"/>
    <col min="7222" max="7222" width="4.7109375" customWidth="1"/>
    <col min="7223" max="7223" width="4.42578125" customWidth="1"/>
    <col min="7224" max="7224" width="4.5703125" customWidth="1"/>
    <col min="7225" max="7225" width="4.85546875" customWidth="1"/>
    <col min="7226" max="7226" width="4.5703125" customWidth="1"/>
    <col min="7227" max="7227" width="0" hidden="1" customWidth="1"/>
    <col min="7228" max="7228" width="4.85546875" customWidth="1"/>
    <col min="7229" max="7230" width="4.42578125" customWidth="1"/>
    <col min="7231" max="7233" width="5.28515625" bestFit="1" customWidth="1"/>
    <col min="7234" max="7234" width="3.7109375" bestFit="1" customWidth="1"/>
    <col min="7235" max="7235" width="4.5703125" customWidth="1"/>
    <col min="7236" max="7238" width="5.28515625" bestFit="1" customWidth="1"/>
    <col min="7239" max="7239" width="0" hidden="1" customWidth="1"/>
    <col min="7425" max="7425" width="12.7109375" customWidth="1"/>
    <col min="7426" max="7426" width="40.28515625" customWidth="1"/>
    <col min="7427" max="7427" width="18.42578125" customWidth="1"/>
    <col min="7428" max="7440" width="0" hidden="1" customWidth="1"/>
    <col min="7441" max="7441" width="5.140625" customWidth="1"/>
    <col min="7442" max="7442" width="4.42578125" customWidth="1"/>
    <col min="7443" max="7443" width="4.5703125" customWidth="1"/>
    <col min="7444" max="7444" width="4.140625" customWidth="1"/>
    <col min="7445" max="7445" width="4.28515625" customWidth="1"/>
    <col min="7446" max="7446" width="4.85546875" customWidth="1"/>
    <col min="7447" max="7447" width="4.42578125" customWidth="1"/>
    <col min="7448" max="7449" width="4.7109375" customWidth="1"/>
    <col min="7450" max="7450" width="4.5703125" customWidth="1"/>
    <col min="7451" max="7451" width="4.42578125" customWidth="1"/>
    <col min="7452" max="7452" width="4.28515625" customWidth="1"/>
    <col min="7453" max="7453" width="4.42578125" customWidth="1"/>
    <col min="7454" max="7454" width="4.140625" customWidth="1"/>
    <col min="7455" max="7455" width="4.42578125" customWidth="1"/>
    <col min="7456" max="7456" width="4.85546875" customWidth="1"/>
    <col min="7457" max="7457" width="5" customWidth="1"/>
    <col min="7458" max="7458" width="0" hidden="1" customWidth="1"/>
    <col min="7459" max="7459" width="3.7109375" customWidth="1"/>
    <col min="7460" max="7460" width="4" customWidth="1"/>
    <col min="7461" max="7461" width="5.140625" customWidth="1"/>
    <col min="7462" max="7462" width="4.42578125" customWidth="1"/>
    <col min="7463" max="7463" width="4.140625" customWidth="1"/>
    <col min="7464" max="7464" width="4.42578125" customWidth="1"/>
    <col min="7465" max="7465" width="4.28515625" customWidth="1"/>
    <col min="7466" max="7466" width="4.85546875" customWidth="1"/>
    <col min="7467" max="7467" width="4.7109375" customWidth="1"/>
    <col min="7468" max="7468" width="4.42578125" customWidth="1"/>
    <col min="7469" max="7469" width="4.85546875" customWidth="1"/>
    <col min="7470" max="7470" width="4.7109375" customWidth="1"/>
    <col min="7471" max="7471" width="4.28515625" customWidth="1"/>
    <col min="7472" max="7472" width="4.42578125" customWidth="1"/>
    <col min="7473" max="7473" width="4.140625" customWidth="1"/>
    <col min="7474" max="7474" width="4.42578125" customWidth="1"/>
    <col min="7475" max="7475" width="4.28515625" customWidth="1"/>
    <col min="7476" max="7476" width="4.42578125" customWidth="1"/>
    <col min="7477" max="7477" width="4.28515625" customWidth="1"/>
    <col min="7478" max="7478" width="4.7109375" customWidth="1"/>
    <col min="7479" max="7479" width="4.42578125" customWidth="1"/>
    <col min="7480" max="7480" width="4.5703125" customWidth="1"/>
    <col min="7481" max="7481" width="4.85546875" customWidth="1"/>
    <col min="7482" max="7482" width="4.5703125" customWidth="1"/>
    <col min="7483" max="7483" width="0" hidden="1" customWidth="1"/>
    <col min="7484" max="7484" width="4.85546875" customWidth="1"/>
    <col min="7485" max="7486" width="4.42578125" customWidth="1"/>
    <col min="7487" max="7489" width="5.28515625" bestFit="1" customWidth="1"/>
    <col min="7490" max="7490" width="3.7109375" bestFit="1" customWidth="1"/>
    <col min="7491" max="7491" width="4.5703125" customWidth="1"/>
    <col min="7492" max="7494" width="5.28515625" bestFit="1" customWidth="1"/>
    <col min="7495" max="7495" width="0" hidden="1" customWidth="1"/>
    <col min="7681" max="7681" width="12.7109375" customWidth="1"/>
    <col min="7682" max="7682" width="40.28515625" customWidth="1"/>
    <col min="7683" max="7683" width="18.42578125" customWidth="1"/>
    <col min="7684" max="7696" width="0" hidden="1" customWidth="1"/>
    <col min="7697" max="7697" width="5.140625" customWidth="1"/>
    <col min="7698" max="7698" width="4.42578125" customWidth="1"/>
    <col min="7699" max="7699" width="4.5703125" customWidth="1"/>
    <col min="7700" max="7700" width="4.140625" customWidth="1"/>
    <col min="7701" max="7701" width="4.28515625" customWidth="1"/>
    <col min="7702" max="7702" width="4.85546875" customWidth="1"/>
    <col min="7703" max="7703" width="4.42578125" customWidth="1"/>
    <col min="7704" max="7705" width="4.7109375" customWidth="1"/>
    <col min="7706" max="7706" width="4.5703125" customWidth="1"/>
    <col min="7707" max="7707" width="4.42578125" customWidth="1"/>
    <col min="7708" max="7708" width="4.28515625" customWidth="1"/>
    <col min="7709" max="7709" width="4.42578125" customWidth="1"/>
    <col min="7710" max="7710" width="4.140625" customWidth="1"/>
    <col min="7711" max="7711" width="4.42578125" customWidth="1"/>
    <col min="7712" max="7712" width="4.85546875" customWidth="1"/>
    <col min="7713" max="7713" width="5" customWidth="1"/>
    <col min="7714" max="7714" width="0" hidden="1" customWidth="1"/>
    <col min="7715" max="7715" width="3.7109375" customWidth="1"/>
    <col min="7716" max="7716" width="4" customWidth="1"/>
    <col min="7717" max="7717" width="5.140625" customWidth="1"/>
    <col min="7718" max="7718" width="4.42578125" customWidth="1"/>
    <col min="7719" max="7719" width="4.140625" customWidth="1"/>
    <col min="7720" max="7720" width="4.42578125" customWidth="1"/>
    <col min="7721" max="7721" width="4.28515625" customWidth="1"/>
    <col min="7722" max="7722" width="4.85546875" customWidth="1"/>
    <col min="7723" max="7723" width="4.7109375" customWidth="1"/>
    <col min="7724" max="7724" width="4.42578125" customWidth="1"/>
    <col min="7725" max="7725" width="4.85546875" customWidth="1"/>
    <col min="7726" max="7726" width="4.7109375" customWidth="1"/>
    <col min="7727" max="7727" width="4.28515625" customWidth="1"/>
    <col min="7728" max="7728" width="4.42578125" customWidth="1"/>
    <col min="7729" max="7729" width="4.140625" customWidth="1"/>
    <col min="7730" max="7730" width="4.42578125" customWidth="1"/>
    <col min="7731" max="7731" width="4.28515625" customWidth="1"/>
    <col min="7732" max="7732" width="4.42578125" customWidth="1"/>
    <col min="7733" max="7733" width="4.28515625" customWidth="1"/>
    <col min="7734" max="7734" width="4.7109375" customWidth="1"/>
    <col min="7735" max="7735" width="4.42578125" customWidth="1"/>
    <col min="7736" max="7736" width="4.5703125" customWidth="1"/>
    <col min="7737" max="7737" width="4.85546875" customWidth="1"/>
    <col min="7738" max="7738" width="4.5703125" customWidth="1"/>
    <col min="7739" max="7739" width="0" hidden="1" customWidth="1"/>
    <col min="7740" max="7740" width="4.85546875" customWidth="1"/>
    <col min="7741" max="7742" width="4.42578125" customWidth="1"/>
    <col min="7743" max="7745" width="5.28515625" bestFit="1" customWidth="1"/>
    <col min="7746" max="7746" width="3.7109375" bestFit="1" customWidth="1"/>
    <col min="7747" max="7747" width="4.5703125" customWidth="1"/>
    <col min="7748" max="7750" width="5.28515625" bestFit="1" customWidth="1"/>
    <col min="7751" max="7751" width="0" hidden="1" customWidth="1"/>
    <col min="7937" max="7937" width="12.7109375" customWidth="1"/>
    <col min="7938" max="7938" width="40.28515625" customWidth="1"/>
    <col min="7939" max="7939" width="18.42578125" customWidth="1"/>
    <col min="7940" max="7952" width="0" hidden="1" customWidth="1"/>
    <col min="7953" max="7953" width="5.140625" customWidth="1"/>
    <col min="7954" max="7954" width="4.42578125" customWidth="1"/>
    <col min="7955" max="7955" width="4.5703125" customWidth="1"/>
    <col min="7956" max="7956" width="4.140625" customWidth="1"/>
    <col min="7957" max="7957" width="4.28515625" customWidth="1"/>
    <col min="7958" max="7958" width="4.85546875" customWidth="1"/>
    <col min="7959" max="7959" width="4.42578125" customWidth="1"/>
    <col min="7960" max="7961" width="4.7109375" customWidth="1"/>
    <col min="7962" max="7962" width="4.5703125" customWidth="1"/>
    <col min="7963" max="7963" width="4.42578125" customWidth="1"/>
    <col min="7964" max="7964" width="4.28515625" customWidth="1"/>
    <col min="7965" max="7965" width="4.42578125" customWidth="1"/>
    <col min="7966" max="7966" width="4.140625" customWidth="1"/>
    <col min="7967" max="7967" width="4.42578125" customWidth="1"/>
    <col min="7968" max="7968" width="4.85546875" customWidth="1"/>
    <col min="7969" max="7969" width="5" customWidth="1"/>
    <col min="7970" max="7970" width="0" hidden="1" customWidth="1"/>
    <col min="7971" max="7971" width="3.7109375" customWidth="1"/>
    <col min="7972" max="7972" width="4" customWidth="1"/>
    <col min="7973" max="7973" width="5.140625" customWidth="1"/>
    <col min="7974" max="7974" width="4.42578125" customWidth="1"/>
    <col min="7975" max="7975" width="4.140625" customWidth="1"/>
    <col min="7976" max="7976" width="4.42578125" customWidth="1"/>
    <col min="7977" max="7977" width="4.28515625" customWidth="1"/>
    <col min="7978" max="7978" width="4.85546875" customWidth="1"/>
    <col min="7979" max="7979" width="4.7109375" customWidth="1"/>
    <col min="7980" max="7980" width="4.42578125" customWidth="1"/>
    <col min="7981" max="7981" width="4.85546875" customWidth="1"/>
    <col min="7982" max="7982" width="4.7109375" customWidth="1"/>
    <col min="7983" max="7983" width="4.28515625" customWidth="1"/>
    <col min="7984" max="7984" width="4.42578125" customWidth="1"/>
    <col min="7985" max="7985" width="4.140625" customWidth="1"/>
    <col min="7986" max="7986" width="4.42578125" customWidth="1"/>
    <col min="7987" max="7987" width="4.28515625" customWidth="1"/>
    <col min="7988" max="7988" width="4.42578125" customWidth="1"/>
    <col min="7989" max="7989" width="4.28515625" customWidth="1"/>
    <col min="7990" max="7990" width="4.7109375" customWidth="1"/>
    <col min="7991" max="7991" width="4.42578125" customWidth="1"/>
    <col min="7992" max="7992" width="4.5703125" customWidth="1"/>
    <col min="7993" max="7993" width="4.85546875" customWidth="1"/>
    <col min="7994" max="7994" width="4.5703125" customWidth="1"/>
    <col min="7995" max="7995" width="0" hidden="1" customWidth="1"/>
    <col min="7996" max="7996" width="4.85546875" customWidth="1"/>
    <col min="7997" max="7998" width="4.42578125" customWidth="1"/>
    <col min="7999" max="8001" width="5.28515625" bestFit="1" customWidth="1"/>
    <col min="8002" max="8002" width="3.7109375" bestFit="1" customWidth="1"/>
    <col min="8003" max="8003" width="4.5703125" customWidth="1"/>
    <col min="8004" max="8006" width="5.28515625" bestFit="1" customWidth="1"/>
    <col min="8007" max="8007" width="0" hidden="1" customWidth="1"/>
    <col min="8193" max="8193" width="12.7109375" customWidth="1"/>
    <col min="8194" max="8194" width="40.28515625" customWidth="1"/>
    <col min="8195" max="8195" width="18.42578125" customWidth="1"/>
    <col min="8196" max="8208" width="0" hidden="1" customWidth="1"/>
    <col min="8209" max="8209" width="5.140625" customWidth="1"/>
    <col min="8210" max="8210" width="4.42578125" customWidth="1"/>
    <col min="8211" max="8211" width="4.5703125" customWidth="1"/>
    <col min="8212" max="8212" width="4.140625" customWidth="1"/>
    <col min="8213" max="8213" width="4.28515625" customWidth="1"/>
    <col min="8214" max="8214" width="4.85546875" customWidth="1"/>
    <col min="8215" max="8215" width="4.42578125" customWidth="1"/>
    <col min="8216" max="8217" width="4.7109375" customWidth="1"/>
    <col min="8218" max="8218" width="4.5703125" customWidth="1"/>
    <col min="8219" max="8219" width="4.42578125" customWidth="1"/>
    <col min="8220" max="8220" width="4.28515625" customWidth="1"/>
    <col min="8221" max="8221" width="4.42578125" customWidth="1"/>
    <col min="8222" max="8222" width="4.140625" customWidth="1"/>
    <col min="8223" max="8223" width="4.42578125" customWidth="1"/>
    <col min="8224" max="8224" width="4.85546875" customWidth="1"/>
    <col min="8225" max="8225" width="5" customWidth="1"/>
    <col min="8226" max="8226" width="0" hidden="1" customWidth="1"/>
    <col min="8227" max="8227" width="3.7109375" customWidth="1"/>
    <col min="8228" max="8228" width="4" customWidth="1"/>
    <col min="8229" max="8229" width="5.140625" customWidth="1"/>
    <col min="8230" max="8230" width="4.42578125" customWidth="1"/>
    <col min="8231" max="8231" width="4.140625" customWidth="1"/>
    <col min="8232" max="8232" width="4.42578125" customWidth="1"/>
    <col min="8233" max="8233" width="4.28515625" customWidth="1"/>
    <col min="8234" max="8234" width="4.85546875" customWidth="1"/>
    <col min="8235" max="8235" width="4.7109375" customWidth="1"/>
    <col min="8236" max="8236" width="4.42578125" customWidth="1"/>
    <col min="8237" max="8237" width="4.85546875" customWidth="1"/>
    <col min="8238" max="8238" width="4.7109375" customWidth="1"/>
    <col min="8239" max="8239" width="4.28515625" customWidth="1"/>
    <col min="8240" max="8240" width="4.42578125" customWidth="1"/>
    <col min="8241" max="8241" width="4.140625" customWidth="1"/>
    <col min="8242" max="8242" width="4.42578125" customWidth="1"/>
    <col min="8243" max="8243" width="4.28515625" customWidth="1"/>
    <col min="8244" max="8244" width="4.42578125" customWidth="1"/>
    <col min="8245" max="8245" width="4.28515625" customWidth="1"/>
    <col min="8246" max="8246" width="4.7109375" customWidth="1"/>
    <col min="8247" max="8247" width="4.42578125" customWidth="1"/>
    <col min="8248" max="8248" width="4.5703125" customWidth="1"/>
    <col min="8249" max="8249" width="4.85546875" customWidth="1"/>
    <col min="8250" max="8250" width="4.5703125" customWidth="1"/>
    <col min="8251" max="8251" width="0" hidden="1" customWidth="1"/>
    <col min="8252" max="8252" width="4.85546875" customWidth="1"/>
    <col min="8253" max="8254" width="4.42578125" customWidth="1"/>
    <col min="8255" max="8257" width="5.28515625" bestFit="1" customWidth="1"/>
    <col min="8258" max="8258" width="3.7109375" bestFit="1" customWidth="1"/>
    <col min="8259" max="8259" width="4.5703125" customWidth="1"/>
    <col min="8260" max="8262" width="5.28515625" bestFit="1" customWidth="1"/>
    <col min="8263" max="8263" width="0" hidden="1" customWidth="1"/>
    <col min="8449" max="8449" width="12.7109375" customWidth="1"/>
    <col min="8450" max="8450" width="40.28515625" customWidth="1"/>
    <col min="8451" max="8451" width="18.42578125" customWidth="1"/>
    <col min="8452" max="8464" width="0" hidden="1" customWidth="1"/>
    <col min="8465" max="8465" width="5.140625" customWidth="1"/>
    <col min="8466" max="8466" width="4.42578125" customWidth="1"/>
    <col min="8467" max="8467" width="4.5703125" customWidth="1"/>
    <col min="8468" max="8468" width="4.140625" customWidth="1"/>
    <col min="8469" max="8469" width="4.28515625" customWidth="1"/>
    <col min="8470" max="8470" width="4.85546875" customWidth="1"/>
    <col min="8471" max="8471" width="4.42578125" customWidth="1"/>
    <col min="8472" max="8473" width="4.7109375" customWidth="1"/>
    <col min="8474" max="8474" width="4.5703125" customWidth="1"/>
    <col min="8475" max="8475" width="4.42578125" customWidth="1"/>
    <col min="8476" max="8476" width="4.28515625" customWidth="1"/>
    <col min="8477" max="8477" width="4.42578125" customWidth="1"/>
    <col min="8478" max="8478" width="4.140625" customWidth="1"/>
    <col min="8479" max="8479" width="4.42578125" customWidth="1"/>
    <col min="8480" max="8480" width="4.85546875" customWidth="1"/>
    <col min="8481" max="8481" width="5" customWidth="1"/>
    <col min="8482" max="8482" width="0" hidden="1" customWidth="1"/>
    <col min="8483" max="8483" width="3.7109375" customWidth="1"/>
    <col min="8484" max="8484" width="4" customWidth="1"/>
    <col min="8485" max="8485" width="5.140625" customWidth="1"/>
    <col min="8486" max="8486" width="4.42578125" customWidth="1"/>
    <col min="8487" max="8487" width="4.140625" customWidth="1"/>
    <col min="8488" max="8488" width="4.42578125" customWidth="1"/>
    <col min="8489" max="8489" width="4.28515625" customWidth="1"/>
    <col min="8490" max="8490" width="4.85546875" customWidth="1"/>
    <col min="8491" max="8491" width="4.7109375" customWidth="1"/>
    <col min="8492" max="8492" width="4.42578125" customWidth="1"/>
    <col min="8493" max="8493" width="4.85546875" customWidth="1"/>
    <col min="8494" max="8494" width="4.7109375" customWidth="1"/>
    <col min="8495" max="8495" width="4.28515625" customWidth="1"/>
    <col min="8496" max="8496" width="4.42578125" customWidth="1"/>
    <col min="8497" max="8497" width="4.140625" customWidth="1"/>
    <col min="8498" max="8498" width="4.42578125" customWidth="1"/>
    <col min="8499" max="8499" width="4.28515625" customWidth="1"/>
    <col min="8500" max="8500" width="4.42578125" customWidth="1"/>
    <col min="8501" max="8501" width="4.28515625" customWidth="1"/>
    <col min="8502" max="8502" width="4.7109375" customWidth="1"/>
    <col min="8503" max="8503" width="4.42578125" customWidth="1"/>
    <col min="8504" max="8504" width="4.5703125" customWidth="1"/>
    <col min="8505" max="8505" width="4.85546875" customWidth="1"/>
    <col min="8506" max="8506" width="4.5703125" customWidth="1"/>
    <col min="8507" max="8507" width="0" hidden="1" customWidth="1"/>
    <col min="8508" max="8508" width="4.85546875" customWidth="1"/>
    <col min="8509" max="8510" width="4.42578125" customWidth="1"/>
    <col min="8511" max="8513" width="5.28515625" bestFit="1" customWidth="1"/>
    <col min="8514" max="8514" width="3.7109375" bestFit="1" customWidth="1"/>
    <col min="8515" max="8515" width="4.5703125" customWidth="1"/>
    <col min="8516" max="8518" width="5.28515625" bestFit="1" customWidth="1"/>
    <col min="8519" max="8519" width="0" hidden="1" customWidth="1"/>
    <col min="8705" max="8705" width="12.7109375" customWidth="1"/>
    <col min="8706" max="8706" width="40.28515625" customWidth="1"/>
    <col min="8707" max="8707" width="18.42578125" customWidth="1"/>
    <col min="8708" max="8720" width="0" hidden="1" customWidth="1"/>
    <col min="8721" max="8721" width="5.140625" customWidth="1"/>
    <col min="8722" max="8722" width="4.42578125" customWidth="1"/>
    <col min="8723" max="8723" width="4.5703125" customWidth="1"/>
    <col min="8724" max="8724" width="4.140625" customWidth="1"/>
    <col min="8725" max="8725" width="4.28515625" customWidth="1"/>
    <col min="8726" max="8726" width="4.85546875" customWidth="1"/>
    <col min="8727" max="8727" width="4.42578125" customWidth="1"/>
    <col min="8728" max="8729" width="4.7109375" customWidth="1"/>
    <col min="8730" max="8730" width="4.5703125" customWidth="1"/>
    <col min="8731" max="8731" width="4.42578125" customWidth="1"/>
    <col min="8732" max="8732" width="4.28515625" customWidth="1"/>
    <col min="8733" max="8733" width="4.42578125" customWidth="1"/>
    <col min="8734" max="8734" width="4.140625" customWidth="1"/>
    <col min="8735" max="8735" width="4.42578125" customWidth="1"/>
    <col min="8736" max="8736" width="4.85546875" customWidth="1"/>
    <col min="8737" max="8737" width="5" customWidth="1"/>
    <col min="8738" max="8738" width="0" hidden="1" customWidth="1"/>
    <col min="8739" max="8739" width="3.7109375" customWidth="1"/>
    <col min="8740" max="8740" width="4" customWidth="1"/>
    <col min="8741" max="8741" width="5.140625" customWidth="1"/>
    <col min="8742" max="8742" width="4.42578125" customWidth="1"/>
    <col min="8743" max="8743" width="4.140625" customWidth="1"/>
    <col min="8744" max="8744" width="4.42578125" customWidth="1"/>
    <col min="8745" max="8745" width="4.28515625" customWidth="1"/>
    <col min="8746" max="8746" width="4.85546875" customWidth="1"/>
    <col min="8747" max="8747" width="4.7109375" customWidth="1"/>
    <col min="8748" max="8748" width="4.42578125" customWidth="1"/>
    <col min="8749" max="8749" width="4.85546875" customWidth="1"/>
    <col min="8750" max="8750" width="4.7109375" customWidth="1"/>
    <col min="8751" max="8751" width="4.28515625" customWidth="1"/>
    <col min="8752" max="8752" width="4.42578125" customWidth="1"/>
    <col min="8753" max="8753" width="4.140625" customWidth="1"/>
    <col min="8754" max="8754" width="4.42578125" customWidth="1"/>
    <col min="8755" max="8755" width="4.28515625" customWidth="1"/>
    <col min="8756" max="8756" width="4.42578125" customWidth="1"/>
    <col min="8757" max="8757" width="4.28515625" customWidth="1"/>
    <col min="8758" max="8758" width="4.7109375" customWidth="1"/>
    <col min="8759" max="8759" width="4.42578125" customWidth="1"/>
    <col min="8760" max="8760" width="4.5703125" customWidth="1"/>
    <col min="8761" max="8761" width="4.85546875" customWidth="1"/>
    <col min="8762" max="8762" width="4.5703125" customWidth="1"/>
    <col min="8763" max="8763" width="0" hidden="1" customWidth="1"/>
    <col min="8764" max="8764" width="4.85546875" customWidth="1"/>
    <col min="8765" max="8766" width="4.42578125" customWidth="1"/>
    <col min="8767" max="8769" width="5.28515625" bestFit="1" customWidth="1"/>
    <col min="8770" max="8770" width="3.7109375" bestFit="1" customWidth="1"/>
    <col min="8771" max="8771" width="4.5703125" customWidth="1"/>
    <col min="8772" max="8774" width="5.28515625" bestFit="1" customWidth="1"/>
    <col min="8775" max="8775" width="0" hidden="1" customWidth="1"/>
    <col min="8961" max="8961" width="12.7109375" customWidth="1"/>
    <col min="8962" max="8962" width="40.28515625" customWidth="1"/>
    <col min="8963" max="8963" width="18.42578125" customWidth="1"/>
    <col min="8964" max="8976" width="0" hidden="1" customWidth="1"/>
    <col min="8977" max="8977" width="5.140625" customWidth="1"/>
    <col min="8978" max="8978" width="4.42578125" customWidth="1"/>
    <col min="8979" max="8979" width="4.5703125" customWidth="1"/>
    <col min="8980" max="8980" width="4.140625" customWidth="1"/>
    <col min="8981" max="8981" width="4.28515625" customWidth="1"/>
    <col min="8982" max="8982" width="4.85546875" customWidth="1"/>
    <col min="8983" max="8983" width="4.42578125" customWidth="1"/>
    <col min="8984" max="8985" width="4.7109375" customWidth="1"/>
    <col min="8986" max="8986" width="4.5703125" customWidth="1"/>
    <col min="8987" max="8987" width="4.42578125" customWidth="1"/>
    <col min="8988" max="8988" width="4.28515625" customWidth="1"/>
    <col min="8989" max="8989" width="4.42578125" customWidth="1"/>
    <col min="8990" max="8990" width="4.140625" customWidth="1"/>
    <col min="8991" max="8991" width="4.42578125" customWidth="1"/>
    <col min="8992" max="8992" width="4.85546875" customWidth="1"/>
    <col min="8993" max="8993" width="5" customWidth="1"/>
    <col min="8994" max="8994" width="0" hidden="1" customWidth="1"/>
    <col min="8995" max="8995" width="3.7109375" customWidth="1"/>
    <col min="8996" max="8996" width="4" customWidth="1"/>
    <col min="8997" max="8997" width="5.140625" customWidth="1"/>
    <col min="8998" max="8998" width="4.42578125" customWidth="1"/>
    <col min="8999" max="8999" width="4.140625" customWidth="1"/>
    <col min="9000" max="9000" width="4.42578125" customWidth="1"/>
    <col min="9001" max="9001" width="4.28515625" customWidth="1"/>
    <col min="9002" max="9002" width="4.85546875" customWidth="1"/>
    <col min="9003" max="9003" width="4.7109375" customWidth="1"/>
    <col min="9004" max="9004" width="4.42578125" customWidth="1"/>
    <col min="9005" max="9005" width="4.85546875" customWidth="1"/>
    <col min="9006" max="9006" width="4.7109375" customWidth="1"/>
    <col min="9007" max="9007" width="4.28515625" customWidth="1"/>
    <col min="9008" max="9008" width="4.42578125" customWidth="1"/>
    <col min="9009" max="9009" width="4.140625" customWidth="1"/>
    <col min="9010" max="9010" width="4.42578125" customWidth="1"/>
    <col min="9011" max="9011" width="4.28515625" customWidth="1"/>
    <col min="9012" max="9012" width="4.42578125" customWidth="1"/>
    <col min="9013" max="9013" width="4.28515625" customWidth="1"/>
    <col min="9014" max="9014" width="4.7109375" customWidth="1"/>
    <col min="9015" max="9015" width="4.42578125" customWidth="1"/>
    <col min="9016" max="9016" width="4.5703125" customWidth="1"/>
    <col min="9017" max="9017" width="4.85546875" customWidth="1"/>
    <col min="9018" max="9018" width="4.5703125" customWidth="1"/>
    <col min="9019" max="9019" width="0" hidden="1" customWidth="1"/>
    <col min="9020" max="9020" width="4.85546875" customWidth="1"/>
    <col min="9021" max="9022" width="4.42578125" customWidth="1"/>
    <col min="9023" max="9025" width="5.28515625" bestFit="1" customWidth="1"/>
    <col min="9026" max="9026" width="3.7109375" bestFit="1" customWidth="1"/>
    <col min="9027" max="9027" width="4.5703125" customWidth="1"/>
    <col min="9028" max="9030" width="5.28515625" bestFit="1" customWidth="1"/>
    <col min="9031" max="9031" width="0" hidden="1" customWidth="1"/>
    <col min="9217" max="9217" width="12.7109375" customWidth="1"/>
    <col min="9218" max="9218" width="40.28515625" customWidth="1"/>
    <col min="9219" max="9219" width="18.42578125" customWidth="1"/>
    <col min="9220" max="9232" width="0" hidden="1" customWidth="1"/>
    <col min="9233" max="9233" width="5.140625" customWidth="1"/>
    <col min="9234" max="9234" width="4.42578125" customWidth="1"/>
    <col min="9235" max="9235" width="4.5703125" customWidth="1"/>
    <col min="9236" max="9236" width="4.140625" customWidth="1"/>
    <col min="9237" max="9237" width="4.28515625" customWidth="1"/>
    <col min="9238" max="9238" width="4.85546875" customWidth="1"/>
    <col min="9239" max="9239" width="4.42578125" customWidth="1"/>
    <col min="9240" max="9241" width="4.7109375" customWidth="1"/>
    <col min="9242" max="9242" width="4.5703125" customWidth="1"/>
    <col min="9243" max="9243" width="4.42578125" customWidth="1"/>
    <col min="9244" max="9244" width="4.28515625" customWidth="1"/>
    <col min="9245" max="9245" width="4.42578125" customWidth="1"/>
    <col min="9246" max="9246" width="4.140625" customWidth="1"/>
    <col min="9247" max="9247" width="4.42578125" customWidth="1"/>
    <col min="9248" max="9248" width="4.85546875" customWidth="1"/>
    <col min="9249" max="9249" width="5" customWidth="1"/>
    <col min="9250" max="9250" width="0" hidden="1" customWidth="1"/>
    <col min="9251" max="9251" width="3.7109375" customWidth="1"/>
    <col min="9252" max="9252" width="4" customWidth="1"/>
    <col min="9253" max="9253" width="5.140625" customWidth="1"/>
    <col min="9254" max="9254" width="4.42578125" customWidth="1"/>
    <col min="9255" max="9255" width="4.140625" customWidth="1"/>
    <col min="9256" max="9256" width="4.42578125" customWidth="1"/>
    <col min="9257" max="9257" width="4.28515625" customWidth="1"/>
    <col min="9258" max="9258" width="4.85546875" customWidth="1"/>
    <col min="9259" max="9259" width="4.7109375" customWidth="1"/>
    <col min="9260" max="9260" width="4.42578125" customWidth="1"/>
    <col min="9261" max="9261" width="4.85546875" customWidth="1"/>
    <col min="9262" max="9262" width="4.7109375" customWidth="1"/>
    <col min="9263" max="9263" width="4.28515625" customWidth="1"/>
    <col min="9264" max="9264" width="4.42578125" customWidth="1"/>
    <col min="9265" max="9265" width="4.140625" customWidth="1"/>
    <col min="9266" max="9266" width="4.42578125" customWidth="1"/>
    <col min="9267" max="9267" width="4.28515625" customWidth="1"/>
    <col min="9268" max="9268" width="4.42578125" customWidth="1"/>
    <col min="9269" max="9269" width="4.28515625" customWidth="1"/>
    <col min="9270" max="9270" width="4.7109375" customWidth="1"/>
    <col min="9271" max="9271" width="4.42578125" customWidth="1"/>
    <col min="9272" max="9272" width="4.5703125" customWidth="1"/>
    <col min="9273" max="9273" width="4.85546875" customWidth="1"/>
    <col min="9274" max="9274" width="4.5703125" customWidth="1"/>
    <col min="9275" max="9275" width="0" hidden="1" customWidth="1"/>
    <col min="9276" max="9276" width="4.85546875" customWidth="1"/>
    <col min="9277" max="9278" width="4.42578125" customWidth="1"/>
    <col min="9279" max="9281" width="5.28515625" bestFit="1" customWidth="1"/>
    <col min="9282" max="9282" width="3.7109375" bestFit="1" customWidth="1"/>
    <col min="9283" max="9283" width="4.5703125" customWidth="1"/>
    <col min="9284" max="9286" width="5.28515625" bestFit="1" customWidth="1"/>
    <col min="9287" max="9287" width="0" hidden="1" customWidth="1"/>
    <col min="9473" max="9473" width="12.7109375" customWidth="1"/>
    <col min="9474" max="9474" width="40.28515625" customWidth="1"/>
    <col min="9475" max="9475" width="18.42578125" customWidth="1"/>
    <col min="9476" max="9488" width="0" hidden="1" customWidth="1"/>
    <col min="9489" max="9489" width="5.140625" customWidth="1"/>
    <col min="9490" max="9490" width="4.42578125" customWidth="1"/>
    <col min="9491" max="9491" width="4.5703125" customWidth="1"/>
    <col min="9492" max="9492" width="4.140625" customWidth="1"/>
    <col min="9493" max="9493" width="4.28515625" customWidth="1"/>
    <col min="9494" max="9494" width="4.85546875" customWidth="1"/>
    <col min="9495" max="9495" width="4.42578125" customWidth="1"/>
    <col min="9496" max="9497" width="4.7109375" customWidth="1"/>
    <col min="9498" max="9498" width="4.5703125" customWidth="1"/>
    <col min="9499" max="9499" width="4.42578125" customWidth="1"/>
    <col min="9500" max="9500" width="4.28515625" customWidth="1"/>
    <col min="9501" max="9501" width="4.42578125" customWidth="1"/>
    <col min="9502" max="9502" width="4.140625" customWidth="1"/>
    <col min="9503" max="9503" width="4.42578125" customWidth="1"/>
    <col min="9504" max="9504" width="4.85546875" customWidth="1"/>
    <col min="9505" max="9505" width="5" customWidth="1"/>
    <col min="9506" max="9506" width="0" hidden="1" customWidth="1"/>
    <col min="9507" max="9507" width="3.7109375" customWidth="1"/>
    <col min="9508" max="9508" width="4" customWidth="1"/>
    <col min="9509" max="9509" width="5.140625" customWidth="1"/>
    <col min="9510" max="9510" width="4.42578125" customWidth="1"/>
    <col min="9511" max="9511" width="4.140625" customWidth="1"/>
    <col min="9512" max="9512" width="4.42578125" customWidth="1"/>
    <col min="9513" max="9513" width="4.28515625" customWidth="1"/>
    <col min="9514" max="9514" width="4.85546875" customWidth="1"/>
    <col min="9515" max="9515" width="4.7109375" customWidth="1"/>
    <col min="9516" max="9516" width="4.42578125" customWidth="1"/>
    <col min="9517" max="9517" width="4.85546875" customWidth="1"/>
    <col min="9518" max="9518" width="4.7109375" customWidth="1"/>
    <col min="9519" max="9519" width="4.28515625" customWidth="1"/>
    <col min="9520" max="9520" width="4.42578125" customWidth="1"/>
    <col min="9521" max="9521" width="4.140625" customWidth="1"/>
    <col min="9522" max="9522" width="4.42578125" customWidth="1"/>
    <col min="9523" max="9523" width="4.28515625" customWidth="1"/>
    <col min="9524" max="9524" width="4.42578125" customWidth="1"/>
    <col min="9525" max="9525" width="4.28515625" customWidth="1"/>
    <col min="9526" max="9526" width="4.7109375" customWidth="1"/>
    <col min="9527" max="9527" width="4.42578125" customWidth="1"/>
    <col min="9528" max="9528" width="4.5703125" customWidth="1"/>
    <col min="9529" max="9529" width="4.85546875" customWidth="1"/>
    <col min="9530" max="9530" width="4.5703125" customWidth="1"/>
    <col min="9531" max="9531" width="0" hidden="1" customWidth="1"/>
    <col min="9532" max="9532" width="4.85546875" customWidth="1"/>
    <col min="9533" max="9534" width="4.42578125" customWidth="1"/>
    <col min="9535" max="9537" width="5.28515625" bestFit="1" customWidth="1"/>
    <col min="9538" max="9538" width="3.7109375" bestFit="1" customWidth="1"/>
    <col min="9539" max="9539" width="4.5703125" customWidth="1"/>
    <col min="9540" max="9542" width="5.28515625" bestFit="1" customWidth="1"/>
    <col min="9543" max="9543" width="0" hidden="1" customWidth="1"/>
    <col min="9729" max="9729" width="12.7109375" customWidth="1"/>
    <col min="9730" max="9730" width="40.28515625" customWidth="1"/>
    <col min="9731" max="9731" width="18.42578125" customWidth="1"/>
    <col min="9732" max="9744" width="0" hidden="1" customWidth="1"/>
    <col min="9745" max="9745" width="5.140625" customWidth="1"/>
    <col min="9746" max="9746" width="4.42578125" customWidth="1"/>
    <col min="9747" max="9747" width="4.5703125" customWidth="1"/>
    <col min="9748" max="9748" width="4.140625" customWidth="1"/>
    <col min="9749" max="9749" width="4.28515625" customWidth="1"/>
    <col min="9750" max="9750" width="4.85546875" customWidth="1"/>
    <col min="9751" max="9751" width="4.42578125" customWidth="1"/>
    <col min="9752" max="9753" width="4.7109375" customWidth="1"/>
    <col min="9754" max="9754" width="4.5703125" customWidth="1"/>
    <col min="9755" max="9755" width="4.42578125" customWidth="1"/>
    <col min="9756" max="9756" width="4.28515625" customWidth="1"/>
    <col min="9757" max="9757" width="4.42578125" customWidth="1"/>
    <col min="9758" max="9758" width="4.140625" customWidth="1"/>
    <col min="9759" max="9759" width="4.42578125" customWidth="1"/>
    <col min="9760" max="9760" width="4.85546875" customWidth="1"/>
    <col min="9761" max="9761" width="5" customWidth="1"/>
    <col min="9762" max="9762" width="0" hidden="1" customWidth="1"/>
    <col min="9763" max="9763" width="3.7109375" customWidth="1"/>
    <col min="9764" max="9764" width="4" customWidth="1"/>
    <col min="9765" max="9765" width="5.140625" customWidth="1"/>
    <col min="9766" max="9766" width="4.42578125" customWidth="1"/>
    <col min="9767" max="9767" width="4.140625" customWidth="1"/>
    <col min="9768" max="9768" width="4.42578125" customWidth="1"/>
    <col min="9769" max="9769" width="4.28515625" customWidth="1"/>
    <col min="9770" max="9770" width="4.85546875" customWidth="1"/>
    <col min="9771" max="9771" width="4.7109375" customWidth="1"/>
    <col min="9772" max="9772" width="4.42578125" customWidth="1"/>
    <col min="9773" max="9773" width="4.85546875" customWidth="1"/>
    <col min="9774" max="9774" width="4.7109375" customWidth="1"/>
    <col min="9775" max="9775" width="4.28515625" customWidth="1"/>
    <col min="9776" max="9776" width="4.42578125" customWidth="1"/>
    <col min="9777" max="9777" width="4.140625" customWidth="1"/>
    <col min="9778" max="9778" width="4.42578125" customWidth="1"/>
    <col min="9779" max="9779" width="4.28515625" customWidth="1"/>
    <col min="9780" max="9780" width="4.42578125" customWidth="1"/>
    <col min="9781" max="9781" width="4.28515625" customWidth="1"/>
    <col min="9782" max="9782" width="4.7109375" customWidth="1"/>
    <col min="9783" max="9783" width="4.42578125" customWidth="1"/>
    <col min="9784" max="9784" width="4.5703125" customWidth="1"/>
    <col min="9785" max="9785" width="4.85546875" customWidth="1"/>
    <col min="9786" max="9786" width="4.5703125" customWidth="1"/>
    <col min="9787" max="9787" width="0" hidden="1" customWidth="1"/>
    <col min="9788" max="9788" width="4.85546875" customWidth="1"/>
    <col min="9789" max="9790" width="4.42578125" customWidth="1"/>
    <col min="9791" max="9793" width="5.28515625" bestFit="1" customWidth="1"/>
    <col min="9794" max="9794" width="3.7109375" bestFit="1" customWidth="1"/>
    <col min="9795" max="9795" width="4.5703125" customWidth="1"/>
    <col min="9796" max="9798" width="5.28515625" bestFit="1" customWidth="1"/>
    <col min="9799" max="9799" width="0" hidden="1" customWidth="1"/>
    <col min="9985" max="9985" width="12.7109375" customWidth="1"/>
    <col min="9986" max="9986" width="40.28515625" customWidth="1"/>
    <col min="9987" max="9987" width="18.42578125" customWidth="1"/>
    <col min="9988" max="10000" width="0" hidden="1" customWidth="1"/>
    <col min="10001" max="10001" width="5.140625" customWidth="1"/>
    <col min="10002" max="10002" width="4.42578125" customWidth="1"/>
    <col min="10003" max="10003" width="4.5703125" customWidth="1"/>
    <col min="10004" max="10004" width="4.140625" customWidth="1"/>
    <col min="10005" max="10005" width="4.28515625" customWidth="1"/>
    <col min="10006" max="10006" width="4.85546875" customWidth="1"/>
    <col min="10007" max="10007" width="4.42578125" customWidth="1"/>
    <col min="10008" max="10009" width="4.7109375" customWidth="1"/>
    <col min="10010" max="10010" width="4.5703125" customWidth="1"/>
    <col min="10011" max="10011" width="4.42578125" customWidth="1"/>
    <col min="10012" max="10012" width="4.28515625" customWidth="1"/>
    <col min="10013" max="10013" width="4.42578125" customWidth="1"/>
    <col min="10014" max="10014" width="4.140625" customWidth="1"/>
    <col min="10015" max="10015" width="4.42578125" customWidth="1"/>
    <col min="10016" max="10016" width="4.85546875" customWidth="1"/>
    <col min="10017" max="10017" width="5" customWidth="1"/>
    <col min="10018" max="10018" width="0" hidden="1" customWidth="1"/>
    <col min="10019" max="10019" width="3.7109375" customWidth="1"/>
    <col min="10020" max="10020" width="4" customWidth="1"/>
    <col min="10021" max="10021" width="5.140625" customWidth="1"/>
    <col min="10022" max="10022" width="4.42578125" customWidth="1"/>
    <col min="10023" max="10023" width="4.140625" customWidth="1"/>
    <col min="10024" max="10024" width="4.42578125" customWidth="1"/>
    <col min="10025" max="10025" width="4.28515625" customWidth="1"/>
    <col min="10026" max="10026" width="4.85546875" customWidth="1"/>
    <col min="10027" max="10027" width="4.7109375" customWidth="1"/>
    <col min="10028" max="10028" width="4.42578125" customWidth="1"/>
    <col min="10029" max="10029" width="4.85546875" customWidth="1"/>
    <col min="10030" max="10030" width="4.7109375" customWidth="1"/>
    <col min="10031" max="10031" width="4.28515625" customWidth="1"/>
    <col min="10032" max="10032" width="4.42578125" customWidth="1"/>
    <col min="10033" max="10033" width="4.140625" customWidth="1"/>
    <col min="10034" max="10034" width="4.42578125" customWidth="1"/>
    <col min="10035" max="10035" width="4.28515625" customWidth="1"/>
    <col min="10036" max="10036" width="4.42578125" customWidth="1"/>
    <col min="10037" max="10037" width="4.28515625" customWidth="1"/>
    <col min="10038" max="10038" width="4.7109375" customWidth="1"/>
    <col min="10039" max="10039" width="4.42578125" customWidth="1"/>
    <col min="10040" max="10040" width="4.5703125" customWidth="1"/>
    <col min="10041" max="10041" width="4.85546875" customWidth="1"/>
    <col min="10042" max="10042" width="4.5703125" customWidth="1"/>
    <col min="10043" max="10043" width="0" hidden="1" customWidth="1"/>
    <col min="10044" max="10044" width="4.85546875" customWidth="1"/>
    <col min="10045" max="10046" width="4.42578125" customWidth="1"/>
    <col min="10047" max="10049" width="5.28515625" bestFit="1" customWidth="1"/>
    <col min="10050" max="10050" width="3.7109375" bestFit="1" customWidth="1"/>
    <col min="10051" max="10051" width="4.5703125" customWidth="1"/>
    <col min="10052" max="10054" width="5.28515625" bestFit="1" customWidth="1"/>
    <col min="10055" max="10055" width="0" hidden="1" customWidth="1"/>
    <col min="10241" max="10241" width="12.7109375" customWidth="1"/>
    <col min="10242" max="10242" width="40.28515625" customWidth="1"/>
    <col min="10243" max="10243" width="18.42578125" customWidth="1"/>
    <col min="10244" max="10256" width="0" hidden="1" customWidth="1"/>
    <col min="10257" max="10257" width="5.140625" customWidth="1"/>
    <col min="10258" max="10258" width="4.42578125" customWidth="1"/>
    <col min="10259" max="10259" width="4.5703125" customWidth="1"/>
    <col min="10260" max="10260" width="4.140625" customWidth="1"/>
    <col min="10261" max="10261" width="4.28515625" customWidth="1"/>
    <col min="10262" max="10262" width="4.85546875" customWidth="1"/>
    <col min="10263" max="10263" width="4.42578125" customWidth="1"/>
    <col min="10264" max="10265" width="4.7109375" customWidth="1"/>
    <col min="10266" max="10266" width="4.5703125" customWidth="1"/>
    <col min="10267" max="10267" width="4.42578125" customWidth="1"/>
    <col min="10268" max="10268" width="4.28515625" customWidth="1"/>
    <col min="10269" max="10269" width="4.42578125" customWidth="1"/>
    <col min="10270" max="10270" width="4.140625" customWidth="1"/>
    <col min="10271" max="10271" width="4.42578125" customWidth="1"/>
    <col min="10272" max="10272" width="4.85546875" customWidth="1"/>
    <col min="10273" max="10273" width="5" customWidth="1"/>
    <col min="10274" max="10274" width="0" hidden="1" customWidth="1"/>
    <col min="10275" max="10275" width="3.7109375" customWidth="1"/>
    <col min="10276" max="10276" width="4" customWidth="1"/>
    <col min="10277" max="10277" width="5.140625" customWidth="1"/>
    <col min="10278" max="10278" width="4.42578125" customWidth="1"/>
    <col min="10279" max="10279" width="4.140625" customWidth="1"/>
    <col min="10280" max="10280" width="4.42578125" customWidth="1"/>
    <col min="10281" max="10281" width="4.28515625" customWidth="1"/>
    <col min="10282" max="10282" width="4.85546875" customWidth="1"/>
    <col min="10283" max="10283" width="4.7109375" customWidth="1"/>
    <col min="10284" max="10284" width="4.42578125" customWidth="1"/>
    <col min="10285" max="10285" width="4.85546875" customWidth="1"/>
    <col min="10286" max="10286" width="4.7109375" customWidth="1"/>
    <col min="10287" max="10287" width="4.28515625" customWidth="1"/>
    <col min="10288" max="10288" width="4.42578125" customWidth="1"/>
    <col min="10289" max="10289" width="4.140625" customWidth="1"/>
    <col min="10290" max="10290" width="4.42578125" customWidth="1"/>
    <col min="10291" max="10291" width="4.28515625" customWidth="1"/>
    <col min="10292" max="10292" width="4.42578125" customWidth="1"/>
    <col min="10293" max="10293" width="4.28515625" customWidth="1"/>
    <col min="10294" max="10294" width="4.7109375" customWidth="1"/>
    <col min="10295" max="10295" width="4.42578125" customWidth="1"/>
    <col min="10296" max="10296" width="4.5703125" customWidth="1"/>
    <col min="10297" max="10297" width="4.85546875" customWidth="1"/>
    <col min="10298" max="10298" width="4.5703125" customWidth="1"/>
    <col min="10299" max="10299" width="0" hidden="1" customWidth="1"/>
    <col min="10300" max="10300" width="4.85546875" customWidth="1"/>
    <col min="10301" max="10302" width="4.42578125" customWidth="1"/>
    <col min="10303" max="10305" width="5.28515625" bestFit="1" customWidth="1"/>
    <col min="10306" max="10306" width="3.7109375" bestFit="1" customWidth="1"/>
    <col min="10307" max="10307" width="4.5703125" customWidth="1"/>
    <col min="10308" max="10310" width="5.28515625" bestFit="1" customWidth="1"/>
    <col min="10311" max="10311" width="0" hidden="1" customWidth="1"/>
    <col min="10497" max="10497" width="12.7109375" customWidth="1"/>
    <col min="10498" max="10498" width="40.28515625" customWidth="1"/>
    <col min="10499" max="10499" width="18.42578125" customWidth="1"/>
    <col min="10500" max="10512" width="0" hidden="1" customWidth="1"/>
    <col min="10513" max="10513" width="5.140625" customWidth="1"/>
    <col min="10514" max="10514" width="4.42578125" customWidth="1"/>
    <col min="10515" max="10515" width="4.5703125" customWidth="1"/>
    <col min="10516" max="10516" width="4.140625" customWidth="1"/>
    <col min="10517" max="10517" width="4.28515625" customWidth="1"/>
    <col min="10518" max="10518" width="4.85546875" customWidth="1"/>
    <col min="10519" max="10519" width="4.42578125" customWidth="1"/>
    <col min="10520" max="10521" width="4.7109375" customWidth="1"/>
    <col min="10522" max="10522" width="4.5703125" customWidth="1"/>
    <col min="10523" max="10523" width="4.42578125" customWidth="1"/>
    <col min="10524" max="10524" width="4.28515625" customWidth="1"/>
    <col min="10525" max="10525" width="4.42578125" customWidth="1"/>
    <col min="10526" max="10526" width="4.140625" customWidth="1"/>
    <col min="10527" max="10527" width="4.42578125" customWidth="1"/>
    <col min="10528" max="10528" width="4.85546875" customWidth="1"/>
    <col min="10529" max="10529" width="5" customWidth="1"/>
    <col min="10530" max="10530" width="0" hidden="1" customWidth="1"/>
    <col min="10531" max="10531" width="3.7109375" customWidth="1"/>
    <col min="10532" max="10532" width="4" customWidth="1"/>
    <col min="10533" max="10533" width="5.140625" customWidth="1"/>
    <col min="10534" max="10534" width="4.42578125" customWidth="1"/>
    <col min="10535" max="10535" width="4.140625" customWidth="1"/>
    <col min="10536" max="10536" width="4.42578125" customWidth="1"/>
    <col min="10537" max="10537" width="4.28515625" customWidth="1"/>
    <col min="10538" max="10538" width="4.85546875" customWidth="1"/>
    <col min="10539" max="10539" width="4.7109375" customWidth="1"/>
    <col min="10540" max="10540" width="4.42578125" customWidth="1"/>
    <col min="10541" max="10541" width="4.85546875" customWidth="1"/>
    <col min="10542" max="10542" width="4.7109375" customWidth="1"/>
    <col min="10543" max="10543" width="4.28515625" customWidth="1"/>
    <col min="10544" max="10544" width="4.42578125" customWidth="1"/>
    <col min="10545" max="10545" width="4.140625" customWidth="1"/>
    <col min="10546" max="10546" width="4.42578125" customWidth="1"/>
    <col min="10547" max="10547" width="4.28515625" customWidth="1"/>
    <col min="10548" max="10548" width="4.42578125" customWidth="1"/>
    <col min="10549" max="10549" width="4.28515625" customWidth="1"/>
    <col min="10550" max="10550" width="4.7109375" customWidth="1"/>
    <col min="10551" max="10551" width="4.42578125" customWidth="1"/>
    <col min="10552" max="10552" width="4.5703125" customWidth="1"/>
    <col min="10553" max="10553" width="4.85546875" customWidth="1"/>
    <col min="10554" max="10554" width="4.5703125" customWidth="1"/>
    <col min="10555" max="10555" width="0" hidden="1" customWidth="1"/>
    <col min="10556" max="10556" width="4.85546875" customWidth="1"/>
    <col min="10557" max="10558" width="4.42578125" customWidth="1"/>
    <col min="10559" max="10561" width="5.28515625" bestFit="1" customWidth="1"/>
    <col min="10562" max="10562" width="3.7109375" bestFit="1" customWidth="1"/>
    <col min="10563" max="10563" width="4.5703125" customWidth="1"/>
    <col min="10564" max="10566" width="5.28515625" bestFit="1" customWidth="1"/>
    <col min="10567" max="10567" width="0" hidden="1" customWidth="1"/>
    <col min="10753" max="10753" width="12.7109375" customWidth="1"/>
    <col min="10754" max="10754" width="40.28515625" customWidth="1"/>
    <col min="10755" max="10755" width="18.42578125" customWidth="1"/>
    <col min="10756" max="10768" width="0" hidden="1" customWidth="1"/>
    <col min="10769" max="10769" width="5.140625" customWidth="1"/>
    <col min="10770" max="10770" width="4.42578125" customWidth="1"/>
    <col min="10771" max="10771" width="4.5703125" customWidth="1"/>
    <col min="10772" max="10772" width="4.140625" customWidth="1"/>
    <col min="10773" max="10773" width="4.28515625" customWidth="1"/>
    <col min="10774" max="10774" width="4.85546875" customWidth="1"/>
    <col min="10775" max="10775" width="4.42578125" customWidth="1"/>
    <col min="10776" max="10777" width="4.7109375" customWidth="1"/>
    <col min="10778" max="10778" width="4.5703125" customWidth="1"/>
    <col min="10779" max="10779" width="4.42578125" customWidth="1"/>
    <col min="10780" max="10780" width="4.28515625" customWidth="1"/>
    <col min="10781" max="10781" width="4.42578125" customWidth="1"/>
    <col min="10782" max="10782" width="4.140625" customWidth="1"/>
    <col min="10783" max="10783" width="4.42578125" customWidth="1"/>
    <col min="10784" max="10784" width="4.85546875" customWidth="1"/>
    <col min="10785" max="10785" width="5" customWidth="1"/>
    <col min="10786" max="10786" width="0" hidden="1" customWidth="1"/>
    <col min="10787" max="10787" width="3.7109375" customWidth="1"/>
    <col min="10788" max="10788" width="4" customWidth="1"/>
    <col min="10789" max="10789" width="5.140625" customWidth="1"/>
    <col min="10790" max="10790" width="4.42578125" customWidth="1"/>
    <col min="10791" max="10791" width="4.140625" customWidth="1"/>
    <col min="10792" max="10792" width="4.42578125" customWidth="1"/>
    <col min="10793" max="10793" width="4.28515625" customWidth="1"/>
    <col min="10794" max="10794" width="4.85546875" customWidth="1"/>
    <col min="10795" max="10795" width="4.7109375" customWidth="1"/>
    <col min="10796" max="10796" width="4.42578125" customWidth="1"/>
    <col min="10797" max="10797" width="4.85546875" customWidth="1"/>
    <col min="10798" max="10798" width="4.7109375" customWidth="1"/>
    <col min="10799" max="10799" width="4.28515625" customWidth="1"/>
    <col min="10800" max="10800" width="4.42578125" customWidth="1"/>
    <col min="10801" max="10801" width="4.140625" customWidth="1"/>
    <col min="10802" max="10802" width="4.42578125" customWidth="1"/>
    <col min="10803" max="10803" width="4.28515625" customWidth="1"/>
    <col min="10804" max="10804" width="4.42578125" customWidth="1"/>
    <col min="10805" max="10805" width="4.28515625" customWidth="1"/>
    <col min="10806" max="10806" width="4.7109375" customWidth="1"/>
    <col min="10807" max="10807" width="4.42578125" customWidth="1"/>
    <col min="10808" max="10808" width="4.5703125" customWidth="1"/>
    <col min="10809" max="10809" width="4.85546875" customWidth="1"/>
    <col min="10810" max="10810" width="4.5703125" customWidth="1"/>
    <col min="10811" max="10811" width="0" hidden="1" customWidth="1"/>
    <col min="10812" max="10812" width="4.85546875" customWidth="1"/>
    <col min="10813" max="10814" width="4.42578125" customWidth="1"/>
    <col min="10815" max="10817" width="5.28515625" bestFit="1" customWidth="1"/>
    <col min="10818" max="10818" width="3.7109375" bestFit="1" customWidth="1"/>
    <col min="10819" max="10819" width="4.5703125" customWidth="1"/>
    <col min="10820" max="10822" width="5.28515625" bestFit="1" customWidth="1"/>
    <col min="10823" max="10823" width="0" hidden="1" customWidth="1"/>
    <col min="11009" max="11009" width="12.7109375" customWidth="1"/>
    <col min="11010" max="11010" width="40.28515625" customWidth="1"/>
    <col min="11011" max="11011" width="18.42578125" customWidth="1"/>
    <col min="11012" max="11024" width="0" hidden="1" customWidth="1"/>
    <col min="11025" max="11025" width="5.140625" customWidth="1"/>
    <col min="11026" max="11026" width="4.42578125" customWidth="1"/>
    <col min="11027" max="11027" width="4.5703125" customWidth="1"/>
    <col min="11028" max="11028" width="4.140625" customWidth="1"/>
    <col min="11029" max="11029" width="4.28515625" customWidth="1"/>
    <col min="11030" max="11030" width="4.85546875" customWidth="1"/>
    <col min="11031" max="11031" width="4.42578125" customWidth="1"/>
    <col min="11032" max="11033" width="4.7109375" customWidth="1"/>
    <col min="11034" max="11034" width="4.5703125" customWidth="1"/>
    <col min="11035" max="11035" width="4.42578125" customWidth="1"/>
    <col min="11036" max="11036" width="4.28515625" customWidth="1"/>
    <col min="11037" max="11037" width="4.42578125" customWidth="1"/>
    <col min="11038" max="11038" width="4.140625" customWidth="1"/>
    <col min="11039" max="11039" width="4.42578125" customWidth="1"/>
    <col min="11040" max="11040" width="4.85546875" customWidth="1"/>
    <col min="11041" max="11041" width="5" customWidth="1"/>
    <col min="11042" max="11042" width="0" hidden="1" customWidth="1"/>
    <col min="11043" max="11043" width="3.7109375" customWidth="1"/>
    <col min="11044" max="11044" width="4" customWidth="1"/>
    <col min="11045" max="11045" width="5.140625" customWidth="1"/>
    <col min="11046" max="11046" width="4.42578125" customWidth="1"/>
    <col min="11047" max="11047" width="4.140625" customWidth="1"/>
    <col min="11048" max="11048" width="4.42578125" customWidth="1"/>
    <col min="11049" max="11049" width="4.28515625" customWidth="1"/>
    <col min="11050" max="11050" width="4.85546875" customWidth="1"/>
    <col min="11051" max="11051" width="4.7109375" customWidth="1"/>
    <col min="11052" max="11052" width="4.42578125" customWidth="1"/>
    <col min="11053" max="11053" width="4.85546875" customWidth="1"/>
    <col min="11054" max="11054" width="4.7109375" customWidth="1"/>
    <col min="11055" max="11055" width="4.28515625" customWidth="1"/>
    <col min="11056" max="11056" width="4.42578125" customWidth="1"/>
    <col min="11057" max="11057" width="4.140625" customWidth="1"/>
    <col min="11058" max="11058" width="4.42578125" customWidth="1"/>
    <col min="11059" max="11059" width="4.28515625" customWidth="1"/>
    <col min="11060" max="11060" width="4.42578125" customWidth="1"/>
    <col min="11061" max="11061" width="4.28515625" customWidth="1"/>
    <col min="11062" max="11062" width="4.7109375" customWidth="1"/>
    <col min="11063" max="11063" width="4.42578125" customWidth="1"/>
    <col min="11064" max="11064" width="4.5703125" customWidth="1"/>
    <col min="11065" max="11065" width="4.85546875" customWidth="1"/>
    <col min="11066" max="11066" width="4.5703125" customWidth="1"/>
    <col min="11067" max="11067" width="0" hidden="1" customWidth="1"/>
    <col min="11068" max="11068" width="4.85546875" customWidth="1"/>
    <col min="11069" max="11070" width="4.42578125" customWidth="1"/>
    <col min="11071" max="11073" width="5.28515625" bestFit="1" customWidth="1"/>
    <col min="11074" max="11074" width="3.7109375" bestFit="1" customWidth="1"/>
    <col min="11075" max="11075" width="4.5703125" customWidth="1"/>
    <col min="11076" max="11078" width="5.28515625" bestFit="1" customWidth="1"/>
    <col min="11079" max="11079" width="0" hidden="1" customWidth="1"/>
    <col min="11265" max="11265" width="12.7109375" customWidth="1"/>
    <col min="11266" max="11266" width="40.28515625" customWidth="1"/>
    <col min="11267" max="11267" width="18.42578125" customWidth="1"/>
    <col min="11268" max="11280" width="0" hidden="1" customWidth="1"/>
    <col min="11281" max="11281" width="5.140625" customWidth="1"/>
    <col min="11282" max="11282" width="4.42578125" customWidth="1"/>
    <col min="11283" max="11283" width="4.5703125" customWidth="1"/>
    <col min="11284" max="11284" width="4.140625" customWidth="1"/>
    <col min="11285" max="11285" width="4.28515625" customWidth="1"/>
    <col min="11286" max="11286" width="4.85546875" customWidth="1"/>
    <col min="11287" max="11287" width="4.42578125" customWidth="1"/>
    <col min="11288" max="11289" width="4.7109375" customWidth="1"/>
    <col min="11290" max="11290" width="4.5703125" customWidth="1"/>
    <col min="11291" max="11291" width="4.42578125" customWidth="1"/>
    <col min="11292" max="11292" width="4.28515625" customWidth="1"/>
    <col min="11293" max="11293" width="4.42578125" customWidth="1"/>
    <col min="11294" max="11294" width="4.140625" customWidth="1"/>
    <col min="11295" max="11295" width="4.42578125" customWidth="1"/>
    <col min="11296" max="11296" width="4.85546875" customWidth="1"/>
    <col min="11297" max="11297" width="5" customWidth="1"/>
    <col min="11298" max="11298" width="0" hidden="1" customWidth="1"/>
    <col min="11299" max="11299" width="3.7109375" customWidth="1"/>
    <col min="11300" max="11300" width="4" customWidth="1"/>
    <col min="11301" max="11301" width="5.140625" customWidth="1"/>
    <col min="11302" max="11302" width="4.42578125" customWidth="1"/>
    <col min="11303" max="11303" width="4.140625" customWidth="1"/>
    <col min="11304" max="11304" width="4.42578125" customWidth="1"/>
    <col min="11305" max="11305" width="4.28515625" customWidth="1"/>
    <col min="11306" max="11306" width="4.85546875" customWidth="1"/>
    <col min="11307" max="11307" width="4.7109375" customWidth="1"/>
    <col min="11308" max="11308" width="4.42578125" customWidth="1"/>
    <col min="11309" max="11309" width="4.85546875" customWidth="1"/>
    <col min="11310" max="11310" width="4.7109375" customWidth="1"/>
    <col min="11311" max="11311" width="4.28515625" customWidth="1"/>
    <col min="11312" max="11312" width="4.42578125" customWidth="1"/>
    <col min="11313" max="11313" width="4.140625" customWidth="1"/>
    <col min="11314" max="11314" width="4.42578125" customWidth="1"/>
    <col min="11315" max="11315" width="4.28515625" customWidth="1"/>
    <col min="11316" max="11316" width="4.42578125" customWidth="1"/>
    <col min="11317" max="11317" width="4.28515625" customWidth="1"/>
    <col min="11318" max="11318" width="4.7109375" customWidth="1"/>
    <col min="11319" max="11319" width="4.42578125" customWidth="1"/>
    <col min="11320" max="11320" width="4.5703125" customWidth="1"/>
    <col min="11321" max="11321" width="4.85546875" customWidth="1"/>
    <col min="11322" max="11322" width="4.5703125" customWidth="1"/>
    <col min="11323" max="11323" width="0" hidden="1" customWidth="1"/>
    <col min="11324" max="11324" width="4.85546875" customWidth="1"/>
    <col min="11325" max="11326" width="4.42578125" customWidth="1"/>
    <col min="11327" max="11329" width="5.28515625" bestFit="1" customWidth="1"/>
    <col min="11330" max="11330" width="3.7109375" bestFit="1" customWidth="1"/>
    <col min="11331" max="11331" width="4.5703125" customWidth="1"/>
    <col min="11332" max="11334" width="5.28515625" bestFit="1" customWidth="1"/>
    <col min="11335" max="11335" width="0" hidden="1" customWidth="1"/>
    <col min="11521" max="11521" width="12.7109375" customWidth="1"/>
    <col min="11522" max="11522" width="40.28515625" customWidth="1"/>
    <col min="11523" max="11523" width="18.42578125" customWidth="1"/>
    <col min="11524" max="11536" width="0" hidden="1" customWidth="1"/>
    <col min="11537" max="11537" width="5.140625" customWidth="1"/>
    <col min="11538" max="11538" width="4.42578125" customWidth="1"/>
    <col min="11539" max="11539" width="4.5703125" customWidth="1"/>
    <col min="11540" max="11540" width="4.140625" customWidth="1"/>
    <col min="11541" max="11541" width="4.28515625" customWidth="1"/>
    <col min="11542" max="11542" width="4.85546875" customWidth="1"/>
    <col min="11543" max="11543" width="4.42578125" customWidth="1"/>
    <col min="11544" max="11545" width="4.7109375" customWidth="1"/>
    <col min="11546" max="11546" width="4.5703125" customWidth="1"/>
    <col min="11547" max="11547" width="4.42578125" customWidth="1"/>
    <col min="11548" max="11548" width="4.28515625" customWidth="1"/>
    <col min="11549" max="11549" width="4.42578125" customWidth="1"/>
    <col min="11550" max="11550" width="4.140625" customWidth="1"/>
    <col min="11551" max="11551" width="4.42578125" customWidth="1"/>
    <col min="11552" max="11552" width="4.85546875" customWidth="1"/>
    <col min="11553" max="11553" width="5" customWidth="1"/>
    <col min="11554" max="11554" width="0" hidden="1" customWidth="1"/>
    <col min="11555" max="11555" width="3.7109375" customWidth="1"/>
    <col min="11556" max="11556" width="4" customWidth="1"/>
    <col min="11557" max="11557" width="5.140625" customWidth="1"/>
    <col min="11558" max="11558" width="4.42578125" customWidth="1"/>
    <col min="11559" max="11559" width="4.140625" customWidth="1"/>
    <col min="11560" max="11560" width="4.42578125" customWidth="1"/>
    <col min="11561" max="11561" width="4.28515625" customWidth="1"/>
    <col min="11562" max="11562" width="4.85546875" customWidth="1"/>
    <col min="11563" max="11563" width="4.7109375" customWidth="1"/>
    <col min="11564" max="11564" width="4.42578125" customWidth="1"/>
    <col min="11565" max="11565" width="4.85546875" customWidth="1"/>
    <col min="11566" max="11566" width="4.7109375" customWidth="1"/>
    <col min="11567" max="11567" width="4.28515625" customWidth="1"/>
    <col min="11568" max="11568" width="4.42578125" customWidth="1"/>
    <col min="11569" max="11569" width="4.140625" customWidth="1"/>
    <col min="11570" max="11570" width="4.42578125" customWidth="1"/>
    <col min="11571" max="11571" width="4.28515625" customWidth="1"/>
    <col min="11572" max="11572" width="4.42578125" customWidth="1"/>
    <col min="11573" max="11573" width="4.28515625" customWidth="1"/>
    <col min="11574" max="11574" width="4.7109375" customWidth="1"/>
    <col min="11575" max="11575" width="4.42578125" customWidth="1"/>
    <col min="11576" max="11576" width="4.5703125" customWidth="1"/>
    <col min="11577" max="11577" width="4.85546875" customWidth="1"/>
    <col min="11578" max="11578" width="4.5703125" customWidth="1"/>
    <col min="11579" max="11579" width="0" hidden="1" customWidth="1"/>
    <col min="11580" max="11580" width="4.85546875" customWidth="1"/>
    <col min="11581" max="11582" width="4.42578125" customWidth="1"/>
    <col min="11583" max="11585" width="5.28515625" bestFit="1" customWidth="1"/>
    <col min="11586" max="11586" width="3.7109375" bestFit="1" customWidth="1"/>
    <col min="11587" max="11587" width="4.5703125" customWidth="1"/>
    <col min="11588" max="11590" width="5.28515625" bestFit="1" customWidth="1"/>
    <col min="11591" max="11591" width="0" hidden="1" customWidth="1"/>
    <col min="11777" max="11777" width="12.7109375" customWidth="1"/>
    <col min="11778" max="11778" width="40.28515625" customWidth="1"/>
    <col min="11779" max="11779" width="18.42578125" customWidth="1"/>
    <col min="11780" max="11792" width="0" hidden="1" customWidth="1"/>
    <col min="11793" max="11793" width="5.140625" customWidth="1"/>
    <col min="11794" max="11794" width="4.42578125" customWidth="1"/>
    <col min="11795" max="11795" width="4.5703125" customWidth="1"/>
    <col min="11796" max="11796" width="4.140625" customWidth="1"/>
    <col min="11797" max="11797" width="4.28515625" customWidth="1"/>
    <col min="11798" max="11798" width="4.85546875" customWidth="1"/>
    <col min="11799" max="11799" width="4.42578125" customWidth="1"/>
    <col min="11800" max="11801" width="4.7109375" customWidth="1"/>
    <col min="11802" max="11802" width="4.5703125" customWidth="1"/>
    <col min="11803" max="11803" width="4.42578125" customWidth="1"/>
    <col min="11804" max="11804" width="4.28515625" customWidth="1"/>
    <col min="11805" max="11805" width="4.42578125" customWidth="1"/>
    <col min="11806" max="11806" width="4.140625" customWidth="1"/>
    <col min="11807" max="11807" width="4.42578125" customWidth="1"/>
    <col min="11808" max="11808" width="4.85546875" customWidth="1"/>
    <col min="11809" max="11809" width="5" customWidth="1"/>
    <col min="11810" max="11810" width="0" hidden="1" customWidth="1"/>
    <col min="11811" max="11811" width="3.7109375" customWidth="1"/>
    <col min="11812" max="11812" width="4" customWidth="1"/>
    <col min="11813" max="11813" width="5.140625" customWidth="1"/>
    <col min="11814" max="11814" width="4.42578125" customWidth="1"/>
    <col min="11815" max="11815" width="4.140625" customWidth="1"/>
    <col min="11816" max="11816" width="4.42578125" customWidth="1"/>
    <col min="11817" max="11817" width="4.28515625" customWidth="1"/>
    <col min="11818" max="11818" width="4.85546875" customWidth="1"/>
    <col min="11819" max="11819" width="4.7109375" customWidth="1"/>
    <col min="11820" max="11820" width="4.42578125" customWidth="1"/>
    <col min="11821" max="11821" width="4.85546875" customWidth="1"/>
    <col min="11822" max="11822" width="4.7109375" customWidth="1"/>
    <col min="11823" max="11823" width="4.28515625" customWidth="1"/>
    <col min="11824" max="11824" width="4.42578125" customWidth="1"/>
    <col min="11825" max="11825" width="4.140625" customWidth="1"/>
    <col min="11826" max="11826" width="4.42578125" customWidth="1"/>
    <col min="11827" max="11827" width="4.28515625" customWidth="1"/>
    <col min="11828" max="11828" width="4.42578125" customWidth="1"/>
    <col min="11829" max="11829" width="4.28515625" customWidth="1"/>
    <col min="11830" max="11830" width="4.7109375" customWidth="1"/>
    <col min="11831" max="11831" width="4.42578125" customWidth="1"/>
    <col min="11832" max="11832" width="4.5703125" customWidth="1"/>
    <col min="11833" max="11833" width="4.85546875" customWidth="1"/>
    <col min="11834" max="11834" width="4.5703125" customWidth="1"/>
    <col min="11835" max="11835" width="0" hidden="1" customWidth="1"/>
    <col min="11836" max="11836" width="4.85546875" customWidth="1"/>
    <col min="11837" max="11838" width="4.42578125" customWidth="1"/>
    <col min="11839" max="11841" width="5.28515625" bestFit="1" customWidth="1"/>
    <col min="11842" max="11842" width="3.7109375" bestFit="1" customWidth="1"/>
    <col min="11843" max="11843" width="4.5703125" customWidth="1"/>
    <col min="11844" max="11846" width="5.28515625" bestFit="1" customWidth="1"/>
    <col min="11847" max="11847" width="0" hidden="1" customWidth="1"/>
    <col min="12033" max="12033" width="12.7109375" customWidth="1"/>
    <col min="12034" max="12034" width="40.28515625" customWidth="1"/>
    <col min="12035" max="12035" width="18.42578125" customWidth="1"/>
    <col min="12036" max="12048" width="0" hidden="1" customWidth="1"/>
    <col min="12049" max="12049" width="5.140625" customWidth="1"/>
    <col min="12050" max="12050" width="4.42578125" customWidth="1"/>
    <col min="12051" max="12051" width="4.5703125" customWidth="1"/>
    <col min="12052" max="12052" width="4.140625" customWidth="1"/>
    <col min="12053" max="12053" width="4.28515625" customWidth="1"/>
    <col min="12054" max="12054" width="4.85546875" customWidth="1"/>
    <col min="12055" max="12055" width="4.42578125" customWidth="1"/>
    <col min="12056" max="12057" width="4.7109375" customWidth="1"/>
    <col min="12058" max="12058" width="4.5703125" customWidth="1"/>
    <col min="12059" max="12059" width="4.42578125" customWidth="1"/>
    <col min="12060" max="12060" width="4.28515625" customWidth="1"/>
    <col min="12061" max="12061" width="4.42578125" customWidth="1"/>
    <col min="12062" max="12062" width="4.140625" customWidth="1"/>
    <col min="12063" max="12063" width="4.42578125" customWidth="1"/>
    <col min="12064" max="12064" width="4.85546875" customWidth="1"/>
    <col min="12065" max="12065" width="5" customWidth="1"/>
    <col min="12066" max="12066" width="0" hidden="1" customWidth="1"/>
    <col min="12067" max="12067" width="3.7109375" customWidth="1"/>
    <col min="12068" max="12068" width="4" customWidth="1"/>
    <col min="12069" max="12069" width="5.140625" customWidth="1"/>
    <col min="12070" max="12070" width="4.42578125" customWidth="1"/>
    <col min="12071" max="12071" width="4.140625" customWidth="1"/>
    <col min="12072" max="12072" width="4.42578125" customWidth="1"/>
    <col min="12073" max="12073" width="4.28515625" customWidth="1"/>
    <col min="12074" max="12074" width="4.85546875" customWidth="1"/>
    <col min="12075" max="12075" width="4.7109375" customWidth="1"/>
    <col min="12076" max="12076" width="4.42578125" customWidth="1"/>
    <col min="12077" max="12077" width="4.85546875" customWidth="1"/>
    <col min="12078" max="12078" width="4.7109375" customWidth="1"/>
    <col min="12079" max="12079" width="4.28515625" customWidth="1"/>
    <col min="12080" max="12080" width="4.42578125" customWidth="1"/>
    <col min="12081" max="12081" width="4.140625" customWidth="1"/>
    <col min="12082" max="12082" width="4.42578125" customWidth="1"/>
    <col min="12083" max="12083" width="4.28515625" customWidth="1"/>
    <col min="12084" max="12084" width="4.42578125" customWidth="1"/>
    <col min="12085" max="12085" width="4.28515625" customWidth="1"/>
    <col min="12086" max="12086" width="4.7109375" customWidth="1"/>
    <col min="12087" max="12087" width="4.42578125" customWidth="1"/>
    <col min="12088" max="12088" width="4.5703125" customWidth="1"/>
    <col min="12089" max="12089" width="4.85546875" customWidth="1"/>
    <col min="12090" max="12090" width="4.5703125" customWidth="1"/>
    <col min="12091" max="12091" width="0" hidden="1" customWidth="1"/>
    <col min="12092" max="12092" width="4.85546875" customWidth="1"/>
    <col min="12093" max="12094" width="4.42578125" customWidth="1"/>
    <col min="12095" max="12097" width="5.28515625" bestFit="1" customWidth="1"/>
    <col min="12098" max="12098" width="3.7109375" bestFit="1" customWidth="1"/>
    <col min="12099" max="12099" width="4.5703125" customWidth="1"/>
    <col min="12100" max="12102" width="5.28515625" bestFit="1" customWidth="1"/>
    <col min="12103" max="12103" width="0" hidden="1" customWidth="1"/>
    <col min="12289" max="12289" width="12.7109375" customWidth="1"/>
    <col min="12290" max="12290" width="40.28515625" customWidth="1"/>
    <col min="12291" max="12291" width="18.42578125" customWidth="1"/>
    <col min="12292" max="12304" width="0" hidden="1" customWidth="1"/>
    <col min="12305" max="12305" width="5.140625" customWidth="1"/>
    <col min="12306" max="12306" width="4.42578125" customWidth="1"/>
    <col min="12307" max="12307" width="4.5703125" customWidth="1"/>
    <col min="12308" max="12308" width="4.140625" customWidth="1"/>
    <col min="12309" max="12309" width="4.28515625" customWidth="1"/>
    <col min="12310" max="12310" width="4.85546875" customWidth="1"/>
    <col min="12311" max="12311" width="4.42578125" customWidth="1"/>
    <col min="12312" max="12313" width="4.7109375" customWidth="1"/>
    <col min="12314" max="12314" width="4.5703125" customWidth="1"/>
    <col min="12315" max="12315" width="4.42578125" customWidth="1"/>
    <col min="12316" max="12316" width="4.28515625" customWidth="1"/>
    <col min="12317" max="12317" width="4.42578125" customWidth="1"/>
    <col min="12318" max="12318" width="4.140625" customWidth="1"/>
    <col min="12319" max="12319" width="4.42578125" customWidth="1"/>
    <col min="12320" max="12320" width="4.85546875" customWidth="1"/>
    <col min="12321" max="12321" width="5" customWidth="1"/>
    <col min="12322" max="12322" width="0" hidden="1" customWidth="1"/>
    <col min="12323" max="12323" width="3.7109375" customWidth="1"/>
    <col min="12324" max="12324" width="4" customWidth="1"/>
    <col min="12325" max="12325" width="5.140625" customWidth="1"/>
    <col min="12326" max="12326" width="4.42578125" customWidth="1"/>
    <col min="12327" max="12327" width="4.140625" customWidth="1"/>
    <col min="12328" max="12328" width="4.42578125" customWidth="1"/>
    <col min="12329" max="12329" width="4.28515625" customWidth="1"/>
    <col min="12330" max="12330" width="4.85546875" customWidth="1"/>
    <col min="12331" max="12331" width="4.7109375" customWidth="1"/>
    <col min="12332" max="12332" width="4.42578125" customWidth="1"/>
    <col min="12333" max="12333" width="4.85546875" customWidth="1"/>
    <col min="12334" max="12334" width="4.7109375" customWidth="1"/>
    <col min="12335" max="12335" width="4.28515625" customWidth="1"/>
    <col min="12336" max="12336" width="4.42578125" customWidth="1"/>
    <col min="12337" max="12337" width="4.140625" customWidth="1"/>
    <col min="12338" max="12338" width="4.42578125" customWidth="1"/>
    <col min="12339" max="12339" width="4.28515625" customWidth="1"/>
    <col min="12340" max="12340" width="4.42578125" customWidth="1"/>
    <col min="12341" max="12341" width="4.28515625" customWidth="1"/>
    <col min="12342" max="12342" width="4.7109375" customWidth="1"/>
    <col min="12343" max="12343" width="4.42578125" customWidth="1"/>
    <col min="12344" max="12344" width="4.5703125" customWidth="1"/>
    <col min="12345" max="12345" width="4.85546875" customWidth="1"/>
    <col min="12346" max="12346" width="4.5703125" customWidth="1"/>
    <col min="12347" max="12347" width="0" hidden="1" customWidth="1"/>
    <col min="12348" max="12348" width="4.85546875" customWidth="1"/>
    <col min="12349" max="12350" width="4.42578125" customWidth="1"/>
    <col min="12351" max="12353" width="5.28515625" bestFit="1" customWidth="1"/>
    <col min="12354" max="12354" width="3.7109375" bestFit="1" customWidth="1"/>
    <col min="12355" max="12355" width="4.5703125" customWidth="1"/>
    <col min="12356" max="12358" width="5.28515625" bestFit="1" customWidth="1"/>
    <col min="12359" max="12359" width="0" hidden="1" customWidth="1"/>
    <col min="12545" max="12545" width="12.7109375" customWidth="1"/>
    <col min="12546" max="12546" width="40.28515625" customWidth="1"/>
    <col min="12547" max="12547" width="18.42578125" customWidth="1"/>
    <col min="12548" max="12560" width="0" hidden="1" customWidth="1"/>
    <col min="12561" max="12561" width="5.140625" customWidth="1"/>
    <col min="12562" max="12562" width="4.42578125" customWidth="1"/>
    <col min="12563" max="12563" width="4.5703125" customWidth="1"/>
    <col min="12564" max="12564" width="4.140625" customWidth="1"/>
    <col min="12565" max="12565" width="4.28515625" customWidth="1"/>
    <col min="12566" max="12566" width="4.85546875" customWidth="1"/>
    <col min="12567" max="12567" width="4.42578125" customWidth="1"/>
    <col min="12568" max="12569" width="4.7109375" customWidth="1"/>
    <col min="12570" max="12570" width="4.5703125" customWidth="1"/>
    <col min="12571" max="12571" width="4.42578125" customWidth="1"/>
    <col min="12572" max="12572" width="4.28515625" customWidth="1"/>
    <col min="12573" max="12573" width="4.42578125" customWidth="1"/>
    <col min="12574" max="12574" width="4.140625" customWidth="1"/>
    <col min="12575" max="12575" width="4.42578125" customWidth="1"/>
    <col min="12576" max="12576" width="4.85546875" customWidth="1"/>
    <col min="12577" max="12577" width="5" customWidth="1"/>
    <col min="12578" max="12578" width="0" hidden="1" customWidth="1"/>
    <col min="12579" max="12579" width="3.7109375" customWidth="1"/>
    <col min="12580" max="12580" width="4" customWidth="1"/>
    <col min="12581" max="12581" width="5.140625" customWidth="1"/>
    <col min="12582" max="12582" width="4.42578125" customWidth="1"/>
    <col min="12583" max="12583" width="4.140625" customWidth="1"/>
    <col min="12584" max="12584" width="4.42578125" customWidth="1"/>
    <col min="12585" max="12585" width="4.28515625" customWidth="1"/>
    <col min="12586" max="12586" width="4.85546875" customWidth="1"/>
    <col min="12587" max="12587" width="4.7109375" customWidth="1"/>
    <col min="12588" max="12588" width="4.42578125" customWidth="1"/>
    <col min="12589" max="12589" width="4.85546875" customWidth="1"/>
    <col min="12590" max="12590" width="4.7109375" customWidth="1"/>
    <col min="12591" max="12591" width="4.28515625" customWidth="1"/>
    <col min="12592" max="12592" width="4.42578125" customWidth="1"/>
    <col min="12593" max="12593" width="4.140625" customWidth="1"/>
    <col min="12594" max="12594" width="4.42578125" customWidth="1"/>
    <col min="12595" max="12595" width="4.28515625" customWidth="1"/>
    <col min="12596" max="12596" width="4.42578125" customWidth="1"/>
    <col min="12597" max="12597" width="4.28515625" customWidth="1"/>
    <col min="12598" max="12598" width="4.7109375" customWidth="1"/>
    <col min="12599" max="12599" width="4.42578125" customWidth="1"/>
    <col min="12600" max="12600" width="4.5703125" customWidth="1"/>
    <col min="12601" max="12601" width="4.85546875" customWidth="1"/>
    <col min="12602" max="12602" width="4.5703125" customWidth="1"/>
    <col min="12603" max="12603" width="0" hidden="1" customWidth="1"/>
    <col min="12604" max="12604" width="4.85546875" customWidth="1"/>
    <col min="12605" max="12606" width="4.42578125" customWidth="1"/>
    <col min="12607" max="12609" width="5.28515625" bestFit="1" customWidth="1"/>
    <col min="12610" max="12610" width="3.7109375" bestFit="1" customWidth="1"/>
    <col min="12611" max="12611" width="4.5703125" customWidth="1"/>
    <col min="12612" max="12614" width="5.28515625" bestFit="1" customWidth="1"/>
    <col min="12615" max="12615" width="0" hidden="1" customWidth="1"/>
    <col min="12801" max="12801" width="12.7109375" customWidth="1"/>
    <col min="12802" max="12802" width="40.28515625" customWidth="1"/>
    <col min="12803" max="12803" width="18.42578125" customWidth="1"/>
    <col min="12804" max="12816" width="0" hidden="1" customWidth="1"/>
    <col min="12817" max="12817" width="5.140625" customWidth="1"/>
    <col min="12818" max="12818" width="4.42578125" customWidth="1"/>
    <col min="12819" max="12819" width="4.5703125" customWidth="1"/>
    <col min="12820" max="12820" width="4.140625" customWidth="1"/>
    <col min="12821" max="12821" width="4.28515625" customWidth="1"/>
    <col min="12822" max="12822" width="4.85546875" customWidth="1"/>
    <col min="12823" max="12823" width="4.42578125" customWidth="1"/>
    <col min="12824" max="12825" width="4.7109375" customWidth="1"/>
    <col min="12826" max="12826" width="4.5703125" customWidth="1"/>
    <col min="12827" max="12827" width="4.42578125" customWidth="1"/>
    <col min="12828" max="12828" width="4.28515625" customWidth="1"/>
    <col min="12829" max="12829" width="4.42578125" customWidth="1"/>
    <col min="12830" max="12830" width="4.140625" customWidth="1"/>
    <col min="12831" max="12831" width="4.42578125" customWidth="1"/>
    <col min="12832" max="12832" width="4.85546875" customWidth="1"/>
    <col min="12833" max="12833" width="5" customWidth="1"/>
    <col min="12834" max="12834" width="0" hidden="1" customWidth="1"/>
    <col min="12835" max="12835" width="3.7109375" customWidth="1"/>
    <col min="12836" max="12836" width="4" customWidth="1"/>
    <col min="12837" max="12837" width="5.140625" customWidth="1"/>
    <col min="12838" max="12838" width="4.42578125" customWidth="1"/>
    <col min="12839" max="12839" width="4.140625" customWidth="1"/>
    <col min="12840" max="12840" width="4.42578125" customWidth="1"/>
    <col min="12841" max="12841" width="4.28515625" customWidth="1"/>
    <col min="12842" max="12842" width="4.85546875" customWidth="1"/>
    <col min="12843" max="12843" width="4.7109375" customWidth="1"/>
    <col min="12844" max="12844" width="4.42578125" customWidth="1"/>
    <col min="12845" max="12845" width="4.85546875" customWidth="1"/>
    <col min="12846" max="12846" width="4.7109375" customWidth="1"/>
    <col min="12847" max="12847" width="4.28515625" customWidth="1"/>
    <col min="12848" max="12848" width="4.42578125" customWidth="1"/>
    <col min="12849" max="12849" width="4.140625" customWidth="1"/>
    <col min="12850" max="12850" width="4.42578125" customWidth="1"/>
    <col min="12851" max="12851" width="4.28515625" customWidth="1"/>
    <col min="12852" max="12852" width="4.42578125" customWidth="1"/>
    <col min="12853" max="12853" width="4.28515625" customWidth="1"/>
    <col min="12854" max="12854" width="4.7109375" customWidth="1"/>
    <col min="12855" max="12855" width="4.42578125" customWidth="1"/>
    <col min="12856" max="12856" width="4.5703125" customWidth="1"/>
    <col min="12857" max="12857" width="4.85546875" customWidth="1"/>
    <col min="12858" max="12858" width="4.5703125" customWidth="1"/>
    <col min="12859" max="12859" width="0" hidden="1" customWidth="1"/>
    <col min="12860" max="12860" width="4.85546875" customWidth="1"/>
    <col min="12861" max="12862" width="4.42578125" customWidth="1"/>
    <col min="12863" max="12865" width="5.28515625" bestFit="1" customWidth="1"/>
    <col min="12866" max="12866" width="3.7109375" bestFit="1" customWidth="1"/>
    <col min="12867" max="12867" width="4.5703125" customWidth="1"/>
    <col min="12868" max="12870" width="5.28515625" bestFit="1" customWidth="1"/>
    <col min="12871" max="12871" width="0" hidden="1" customWidth="1"/>
    <col min="13057" max="13057" width="12.7109375" customWidth="1"/>
    <col min="13058" max="13058" width="40.28515625" customWidth="1"/>
    <col min="13059" max="13059" width="18.42578125" customWidth="1"/>
    <col min="13060" max="13072" width="0" hidden="1" customWidth="1"/>
    <col min="13073" max="13073" width="5.140625" customWidth="1"/>
    <col min="13074" max="13074" width="4.42578125" customWidth="1"/>
    <col min="13075" max="13075" width="4.5703125" customWidth="1"/>
    <col min="13076" max="13076" width="4.140625" customWidth="1"/>
    <col min="13077" max="13077" width="4.28515625" customWidth="1"/>
    <col min="13078" max="13078" width="4.85546875" customWidth="1"/>
    <col min="13079" max="13079" width="4.42578125" customWidth="1"/>
    <col min="13080" max="13081" width="4.7109375" customWidth="1"/>
    <col min="13082" max="13082" width="4.5703125" customWidth="1"/>
    <col min="13083" max="13083" width="4.42578125" customWidth="1"/>
    <col min="13084" max="13084" width="4.28515625" customWidth="1"/>
    <col min="13085" max="13085" width="4.42578125" customWidth="1"/>
    <col min="13086" max="13086" width="4.140625" customWidth="1"/>
    <col min="13087" max="13087" width="4.42578125" customWidth="1"/>
    <col min="13088" max="13088" width="4.85546875" customWidth="1"/>
    <col min="13089" max="13089" width="5" customWidth="1"/>
    <col min="13090" max="13090" width="0" hidden="1" customWidth="1"/>
    <col min="13091" max="13091" width="3.7109375" customWidth="1"/>
    <col min="13092" max="13092" width="4" customWidth="1"/>
    <col min="13093" max="13093" width="5.140625" customWidth="1"/>
    <col min="13094" max="13094" width="4.42578125" customWidth="1"/>
    <col min="13095" max="13095" width="4.140625" customWidth="1"/>
    <col min="13096" max="13096" width="4.42578125" customWidth="1"/>
    <col min="13097" max="13097" width="4.28515625" customWidth="1"/>
    <col min="13098" max="13098" width="4.85546875" customWidth="1"/>
    <col min="13099" max="13099" width="4.7109375" customWidth="1"/>
    <col min="13100" max="13100" width="4.42578125" customWidth="1"/>
    <col min="13101" max="13101" width="4.85546875" customWidth="1"/>
    <col min="13102" max="13102" width="4.7109375" customWidth="1"/>
    <col min="13103" max="13103" width="4.28515625" customWidth="1"/>
    <col min="13104" max="13104" width="4.42578125" customWidth="1"/>
    <col min="13105" max="13105" width="4.140625" customWidth="1"/>
    <col min="13106" max="13106" width="4.42578125" customWidth="1"/>
    <col min="13107" max="13107" width="4.28515625" customWidth="1"/>
    <col min="13108" max="13108" width="4.42578125" customWidth="1"/>
    <col min="13109" max="13109" width="4.28515625" customWidth="1"/>
    <col min="13110" max="13110" width="4.7109375" customWidth="1"/>
    <col min="13111" max="13111" width="4.42578125" customWidth="1"/>
    <col min="13112" max="13112" width="4.5703125" customWidth="1"/>
    <col min="13113" max="13113" width="4.85546875" customWidth="1"/>
    <col min="13114" max="13114" width="4.5703125" customWidth="1"/>
    <col min="13115" max="13115" width="0" hidden="1" customWidth="1"/>
    <col min="13116" max="13116" width="4.85546875" customWidth="1"/>
    <col min="13117" max="13118" width="4.42578125" customWidth="1"/>
    <col min="13119" max="13121" width="5.28515625" bestFit="1" customWidth="1"/>
    <col min="13122" max="13122" width="3.7109375" bestFit="1" customWidth="1"/>
    <col min="13123" max="13123" width="4.5703125" customWidth="1"/>
    <col min="13124" max="13126" width="5.28515625" bestFit="1" customWidth="1"/>
    <col min="13127" max="13127" width="0" hidden="1" customWidth="1"/>
    <col min="13313" max="13313" width="12.7109375" customWidth="1"/>
    <col min="13314" max="13314" width="40.28515625" customWidth="1"/>
    <col min="13315" max="13315" width="18.42578125" customWidth="1"/>
    <col min="13316" max="13328" width="0" hidden="1" customWidth="1"/>
    <col min="13329" max="13329" width="5.140625" customWidth="1"/>
    <col min="13330" max="13330" width="4.42578125" customWidth="1"/>
    <col min="13331" max="13331" width="4.5703125" customWidth="1"/>
    <col min="13332" max="13332" width="4.140625" customWidth="1"/>
    <col min="13333" max="13333" width="4.28515625" customWidth="1"/>
    <col min="13334" max="13334" width="4.85546875" customWidth="1"/>
    <col min="13335" max="13335" width="4.42578125" customWidth="1"/>
    <col min="13336" max="13337" width="4.7109375" customWidth="1"/>
    <col min="13338" max="13338" width="4.5703125" customWidth="1"/>
    <col min="13339" max="13339" width="4.42578125" customWidth="1"/>
    <col min="13340" max="13340" width="4.28515625" customWidth="1"/>
    <col min="13341" max="13341" width="4.42578125" customWidth="1"/>
    <col min="13342" max="13342" width="4.140625" customWidth="1"/>
    <col min="13343" max="13343" width="4.42578125" customWidth="1"/>
    <col min="13344" max="13344" width="4.85546875" customWidth="1"/>
    <col min="13345" max="13345" width="5" customWidth="1"/>
    <col min="13346" max="13346" width="0" hidden="1" customWidth="1"/>
    <col min="13347" max="13347" width="3.7109375" customWidth="1"/>
    <col min="13348" max="13348" width="4" customWidth="1"/>
    <col min="13349" max="13349" width="5.140625" customWidth="1"/>
    <col min="13350" max="13350" width="4.42578125" customWidth="1"/>
    <col min="13351" max="13351" width="4.140625" customWidth="1"/>
    <col min="13352" max="13352" width="4.42578125" customWidth="1"/>
    <col min="13353" max="13353" width="4.28515625" customWidth="1"/>
    <col min="13354" max="13354" width="4.85546875" customWidth="1"/>
    <col min="13355" max="13355" width="4.7109375" customWidth="1"/>
    <col min="13356" max="13356" width="4.42578125" customWidth="1"/>
    <col min="13357" max="13357" width="4.85546875" customWidth="1"/>
    <col min="13358" max="13358" width="4.7109375" customWidth="1"/>
    <col min="13359" max="13359" width="4.28515625" customWidth="1"/>
    <col min="13360" max="13360" width="4.42578125" customWidth="1"/>
    <col min="13361" max="13361" width="4.140625" customWidth="1"/>
    <col min="13362" max="13362" width="4.42578125" customWidth="1"/>
    <col min="13363" max="13363" width="4.28515625" customWidth="1"/>
    <col min="13364" max="13364" width="4.42578125" customWidth="1"/>
    <col min="13365" max="13365" width="4.28515625" customWidth="1"/>
    <col min="13366" max="13366" width="4.7109375" customWidth="1"/>
    <col min="13367" max="13367" width="4.42578125" customWidth="1"/>
    <col min="13368" max="13368" width="4.5703125" customWidth="1"/>
    <col min="13369" max="13369" width="4.85546875" customWidth="1"/>
    <col min="13370" max="13370" width="4.5703125" customWidth="1"/>
    <col min="13371" max="13371" width="0" hidden="1" customWidth="1"/>
    <col min="13372" max="13372" width="4.85546875" customWidth="1"/>
    <col min="13373" max="13374" width="4.42578125" customWidth="1"/>
    <col min="13375" max="13377" width="5.28515625" bestFit="1" customWidth="1"/>
    <col min="13378" max="13378" width="3.7109375" bestFit="1" customWidth="1"/>
    <col min="13379" max="13379" width="4.5703125" customWidth="1"/>
    <col min="13380" max="13382" width="5.28515625" bestFit="1" customWidth="1"/>
    <col min="13383" max="13383" width="0" hidden="1" customWidth="1"/>
    <col min="13569" max="13569" width="12.7109375" customWidth="1"/>
    <col min="13570" max="13570" width="40.28515625" customWidth="1"/>
    <col min="13571" max="13571" width="18.42578125" customWidth="1"/>
    <col min="13572" max="13584" width="0" hidden="1" customWidth="1"/>
    <col min="13585" max="13585" width="5.140625" customWidth="1"/>
    <col min="13586" max="13586" width="4.42578125" customWidth="1"/>
    <col min="13587" max="13587" width="4.5703125" customWidth="1"/>
    <col min="13588" max="13588" width="4.140625" customWidth="1"/>
    <col min="13589" max="13589" width="4.28515625" customWidth="1"/>
    <col min="13590" max="13590" width="4.85546875" customWidth="1"/>
    <col min="13591" max="13591" width="4.42578125" customWidth="1"/>
    <col min="13592" max="13593" width="4.7109375" customWidth="1"/>
    <col min="13594" max="13594" width="4.5703125" customWidth="1"/>
    <col min="13595" max="13595" width="4.42578125" customWidth="1"/>
    <col min="13596" max="13596" width="4.28515625" customWidth="1"/>
    <col min="13597" max="13597" width="4.42578125" customWidth="1"/>
    <col min="13598" max="13598" width="4.140625" customWidth="1"/>
    <col min="13599" max="13599" width="4.42578125" customWidth="1"/>
    <col min="13600" max="13600" width="4.85546875" customWidth="1"/>
    <col min="13601" max="13601" width="5" customWidth="1"/>
    <col min="13602" max="13602" width="0" hidden="1" customWidth="1"/>
    <col min="13603" max="13603" width="3.7109375" customWidth="1"/>
    <col min="13604" max="13604" width="4" customWidth="1"/>
    <col min="13605" max="13605" width="5.140625" customWidth="1"/>
    <col min="13606" max="13606" width="4.42578125" customWidth="1"/>
    <col min="13607" max="13607" width="4.140625" customWidth="1"/>
    <col min="13608" max="13608" width="4.42578125" customWidth="1"/>
    <col min="13609" max="13609" width="4.28515625" customWidth="1"/>
    <col min="13610" max="13610" width="4.85546875" customWidth="1"/>
    <col min="13611" max="13611" width="4.7109375" customWidth="1"/>
    <col min="13612" max="13612" width="4.42578125" customWidth="1"/>
    <col min="13613" max="13613" width="4.85546875" customWidth="1"/>
    <col min="13614" max="13614" width="4.7109375" customWidth="1"/>
    <col min="13615" max="13615" width="4.28515625" customWidth="1"/>
    <col min="13616" max="13616" width="4.42578125" customWidth="1"/>
    <col min="13617" max="13617" width="4.140625" customWidth="1"/>
    <col min="13618" max="13618" width="4.42578125" customWidth="1"/>
    <col min="13619" max="13619" width="4.28515625" customWidth="1"/>
    <col min="13620" max="13620" width="4.42578125" customWidth="1"/>
    <col min="13621" max="13621" width="4.28515625" customWidth="1"/>
    <col min="13622" max="13622" width="4.7109375" customWidth="1"/>
    <col min="13623" max="13623" width="4.42578125" customWidth="1"/>
    <col min="13624" max="13624" width="4.5703125" customWidth="1"/>
    <col min="13625" max="13625" width="4.85546875" customWidth="1"/>
    <col min="13626" max="13626" width="4.5703125" customWidth="1"/>
    <col min="13627" max="13627" width="0" hidden="1" customWidth="1"/>
    <col min="13628" max="13628" width="4.85546875" customWidth="1"/>
    <col min="13629" max="13630" width="4.42578125" customWidth="1"/>
    <col min="13631" max="13633" width="5.28515625" bestFit="1" customWidth="1"/>
    <col min="13634" max="13634" width="3.7109375" bestFit="1" customWidth="1"/>
    <col min="13635" max="13635" width="4.5703125" customWidth="1"/>
    <col min="13636" max="13638" width="5.28515625" bestFit="1" customWidth="1"/>
    <col min="13639" max="13639" width="0" hidden="1" customWidth="1"/>
    <col min="13825" max="13825" width="12.7109375" customWidth="1"/>
    <col min="13826" max="13826" width="40.28515625" customWidth="1"/>
    <col min="13827" max="13827" width="18.42578125" customWidth="1"/>
    <col min="13828" max="13840" width="0" hidden="1" customWidth="1"/>
    <col min="13841" max="13841" width="5.140625" customWidth="1"/>
    <col min="13842" max="13842" width="4.42578125" customWidth="1"/>
    <col min="13843" max="13843" width="4.5703125" customWidth="1"/>
    <col min="13844" max="13844" width="4.140625" customWidth="1"/>
    <col min="13845" max="13845" width="4.28515625" customWidth="1"/>
    <col min="13846" max="13846" width="4.85546875" customWidth="1"/>
    <col min="13847" max="13847" width="4.42578125" customWidth="1"/>
    <col min="13848" max="13849" width="4.7109375" customWidth="1"/>
    <col min="13850" max="13850" width="4.5703125" customWidth="1"/>
    <col min="13851" max="13851" width="4.42578125" customWidth="1"/>
    <col min="13852" max="13852" width="4.28515625" customWidth="1"/>
    <col min="13853" max="13853" width="4.42578125" customWidth="1"/>
    <col min="13854" max="13854" width="4.140625" customWidth="1"/>
    <col min="13855" max="13855" width="4.42578125" customWidth="1"/>
    <col min="13856" max="13856" width="4.85546875" customWidth="1"/>
    <col min="13857" max="13857" width="5" customWidth="1"/>
    <col min="13858" max="13858" width="0" hidden="1" customWidth="1"/>
    <col min="13859" max="13859" width="3.7109375" customWidth="1"/>
    <col min="13860" max="13860" width="4" customWidth="1"/>
    <col min="13861" max="13861" width="5.140625" customWidth="1"/>
    <col min="13862" max="13862" width="4.42578125" customWidth="1"/>
    <col min="13863" max="13863" width="4.140625" customWidth="1"/>
    <col min="13864" max="13864" width="4.42578125" customWidth="1"/>
    <col min="13865" max="13865" width="4.28515625" customWidth="1"/>
    <col min="13866" max="13866" width="4.85546875" customWidth="1"/>
    <col min="13867" max="13867" width="4.7109375" customWidth="1"/>
    <col min="13868" max="13868" width="4.42578125" customWidth="1"/>
    <col min="13869" max="13869" width="4.85546875" customWidth="1"/>
    <col min="13870" max="13870" width="4.7109375" customWidth="1"/>
    <col min="13871" max="13871" width="4.28515625" customWidth="1"/>
    <col min="13872" max="13872" width="4.42578125" customWidth="1"/>
    <col min="13873" max="13873" width="4.140625" customWidth="1"/>
    <col min="13874" max="13874" width="4.42578125" customWidth="1"/>
    <col min="13875" max="13875" width="4.28515625" customWidth="1"/>
    <col min="13876" max="13876" width="4.42578125" customWidth="1"/>
    <col min="13877" max="13877" width="4.28515625" customWidth="1"/>
    <col min="13878" max="13878" width="4.7109375" customWidth="1"/>
    <col min="13879" max="13879" width="4.42578125" customWidth="1"/>
    <col min="13880" max="13880" width="4.5703125" customWidth="1"/>
    <col min="13881" max="13881" width="4.85546875" customWidth="1"/>
    <col min="13882" max="13882" width="4.5703125" customWidth="1"/>
    <col min="13883" max="13883" width="0" hidden="1" customWidth="1"/>
    <col min="13884" max="13884" width="4.85546875" customWidth="1"/>
    <col min="13885" max="13886" width="4.42578125" customWidth="1"/>
    <col min="13887" max="13889" width="5.28515625" bestFit="1" customWidth="1"/>
    <col min="13890" max="13890" width="3.7109375" bestFit="1" customWidth="1"/>
    <col min="13891" max="13891" width="4.5703125" customWidth="1"/>
    <col min="13892" max="13894" width="5.28515625" bestFit="1" customWidth="1"/>
    <col min="13895" max="13895" width="0" hidden="1" customWidth="1"/>
    <col min="14081" max="14081" width="12.7109375" customWidth="1"/>
    <col min="14082" max="14082" width="40.28515625" customWidth="1"/>
    <col min="14083" max="14083" width="18.42578125" customWidth="1"/>
    <col min="14084" max="14096" width="0" hidden="1" customWidth="1"/>
    <col min="14097" max="14097" width="5.140625" customWidth="1"/>
    <col min="14098" max="14098" width="4.42578125" customWidth="1"/>
    <col min="14099" max="14099" width="4.5703125" customWidth="1"/>
    <col min="14100" max="14100" width="4.140625" customWidth="1"/>
    <col min="14101" max="14101" width="4.28515625" customWidth="1"/>
    <col min="14102" max="14102" width="4.85546875" customWidth="1"/>
    <col min="14103" max="14103" width="4.42578125" customWidth="1"/>
    <col min="14104" max="14105" width="4.7109375" customWidth="1"/>
    <col min="14106" max="14106" width="4.5703125" customWidth="1"/>
    <col min="14107" max="14107" width="4.42578125" customWidth="1"/>
    <col min="14108" max="14108" width="4.28515625" customWidth="1"/>
    <col min="14109" max="14109" width="4.42578125" customWidth="1"/>
    <col min="14110" max="14110" width="4.140625" customWidth="1"/>
    <col min="14111" max="14111" width="4.42578125" customWidth="1"/>
    <col min="14112" max="14112" width="4.85546875" customWidth="1"/>
    <col min="14113" max="14113" width="5" customWidth="1"/>
    <col min="14114" max="14114" width="0" hidden="1" customWidth="1"/>
    <col min="14115" max="14115" width="3.7109375" customWidth="1"/>
    <col min="14116" max="14116" width="4" customWidth="1"/>
    <col min="14117" max="14117" width="5.140625" customWidth="1"/>
    <col min="14118" max="14118" width="4.42578125" customWidth="1"/>
    <col min="14119" max="14119" width="4.140625" customWidth="1"/>
    <col min="14120" max="14120" width="4.42578125" customWidth="1"/>
    <col min="14121" max="14121" width="4.28515625" customWidth="1"/>
    <col min="14122" max="14122" width="4.85546875" customWidth="1"/>
    <col min="14123" max="14123" width="4.7109375" customWidth="1"/>
    <col min="14124" max="14124" width="4.42578125" customWidth="1"/>
    <col min="14125" max="14125" width="4.85546875" customWidth="1"/>
    <col min="14126" max="14126" width="4.7109375" customWidth="1"/>
    <col min="14127" max="14127" width="4.28515625" customWidth="1"/>
    <col min="14128" max="14128" width="4.42578125" customWidth="1"/>
    <col min="14129" max="14129" width="4.140625" customWidth="1"/>
    <col min="14130" max="14130" width="4.42578125" customWidth="1"/>
    <col min="14131" max="14131" width="4.28515625" customWidth="1"/>
    <col min="14132" max="14132" width="4.42578125" customWidth="1"/>
    <col min="14133" max="14133" width="4.28515625" customWidth="1"/>
    <col min="14134" max="14134" width="4.7109375" customWidth="1"/>
    <col min="14135" max="14135" width="4.42578125" customWidth="1"/>
    <col min="14136" max="14136" width="4.5703125" customWidth="1"/>
    <col min="14137" max="14137" width="4.85546875" customWidth="1"/>
    <col min="14138" max="14138" width="4.5703125" customWidth="1"/>
    <col min="14139" max="14139" width="0" hidden="1" customWidth="1"/>
    <col min="14140" max="14140" width="4.85546875" customWidth="1"/>
    <col min="14141" max="14142" width="4.42578125" customWidth="1"/>
    <col min="14143" max="14145" width="5.28515625" bestFit="1" customWidth="1"/>
    <col min="14146" max="14146" width="3.7109375" bestFit="1" customWidth="1"/>
    <col min="14147" max="14147" width="4.5703125" customWidth="1"/>
    <col min="14148" max="14150" width="5.28515625" bestFit="1" customWidth="1"/>
    <col min="14151" max="14151" width="0" hidden="1" customWidth="1"/>
    <col min="14337" max="14337" width="12.7109375" customWidth="1"/>
    <col min="14338" max="14338" width="40.28515625" customWidth="1"/>
    <col min="14339" max="14339" width="18.42578125" customWidth="1"/>
    <col min="14340" max="14352" width="0" hidden="1" customWidth="1"/>
    <col min="14353" max="14353" width="5.140625" customWidth="1"/>
    <col min="14354" max="14354" width="4.42578125" customWidth="1"/>
    <col min="14355" max="14355" width="4.5703125" customWidth="1"/>
    <col min="14356" max="14356" width="4.140625" customWidth="1"/>
    <col min="14357" max="14357" width="4.28515625" customWidth="1"/>
    <col min="14358" max="14358" width="4.85546875" customWidth="1"/>
    <col min="14359" max="14359" width="4.42578125" customWidth="1"/>
    <col min="14360" max="14361" width="4.7109375" customWidth="1"/>
    <col min="14362" max="14362" width="4.5703125" customWidth="1"/>
    <col min="14363" max="14363" width="4.42578125" customWidth="1"/>
    <col min="14364" max="14364" width="4.28515625" customWidth="1"/>
    <col min="14365" max="14365" width="4.42578125" customWidth="1"/>
    <col min="14366" max="14366" width="4.140625" customWidth="1"/>
    <col min="14367" max="14367" width="4.42578125" customWidth="1"/>
    <col min="14368" max="14368" width="4.85546875" customWidth="1"/>
    <col min="14369" max="14369" width="5" customWidth="1"/>
    <col min="14370" max="14370" width="0" hidden="1" customWidth="1"/>
    <col min="14371" max="14371" width="3.7109375" customWidth="1"/>
    <col min="14372" max="14372" width="4" customWidth="1"/>
    <col min="14373" max="14373" width="5.140625" customWidth="1"/>
    <col min="14374" max="14374" width="4.42578125" customWidth="1"/>
    <col min="14375" max="14375" width="4.140625" customWidth="1"/>
    <col min="14376" max="14376" width="4.42578125" customWidth="1"/>
    <col min="14377" max="14377" width="4.28515625" customWidth="1"/>
    <col min="14378" max="14378" width="4.85546875" customWidth="1"/>
    <col min="14379" max="14379" width="4.7109375" customWidth="1"/>
    <col min="14380" max="14380" width="4.42578125" customWidth="1"/>
    <col min="14381" max="14381" width="4.85546875" customWidth="1"/>
    <col min="14382" max="14382" width="4.7109375" customWidth="1"/>
    <col min="14383" max="14383" width="4.28515625" customWidth="1"/>
    <col min="14384" max="14384" width="4.42578125" customWidth="1"/>
    <col min="14385" max="14385" width="4.140625" customWidth="1"/>
    <col min="14386" max="14386" width="4.42578125" customWidth="1"/>
    <col min="14387" max="14387" width="4.28515625" customWidth="1"/>
    <col min="14388" max="14388" width="4.42578125" customWidth="1"/>
    <col min="14389" max="14389" width="4.28515625" customWidth="1"/>
    <col min="14390" max="14390" width="4.7109375" customWidth="1"/>
    <col min="14391" max="14391" width="4.42578125" customWidth="1"/>
    <col min="14392" max="14392" width="4.5703125" customWidth="1"/>
    <col min="14393" max="14393" width="4.85546875" customWidth="1"/>
    <col min="14394" max="14394" width="4.5703125" customWidth="1"/>
    <col min="14395" max="14395" width="0" hidden="1" customWidth="1"/>
    <col min="14396" max="14396" width="4.85546875" customWidth="1"/>
    <col min="14397" max="14398" width="4.42578125" customWidth="1"/>
    <col min="14399" max="14401" width="5.28515625" bestFit="1" customWidth="1"/>
    <col min="14402" max="14402" width="3.7109375" bestFit="1" customWidth="1"/>
    <col min="14403" max="14403" width="4.5703125" customWidth="1"/>
    <col min="14404" max="14406" width="5.28515625" bestFit="1" customWidth="1"/>
    <col min="14407" max="14407" width="0" hidden="1" customWidth="1"/>
    <col min="14593" max="14593" width="12.7109375" customWidth="1"/>
    <col min="14594" max="14594" width="40.28515625" customWidth="1"/>
    <col min="14595" max="14595" width="18.42578125" customWidth="1"/>
    <col min="14596" max="14608" width="0" hidden="1" customWidth="1"/>
    <col min="14609" max="14609" width="5.140625" customWidth="1"/>
    <col min="14610" max="14610" width="4.42578125" customWidth="1"/>
    <col min="14611" max="14611" width="4.5703125" customWidth="1"/>
    <col min="14612" max="14612" width="4.140625" customWidth="1"/>
    <col min="14613" max="14613" width="4.28515625" customWidth="1"/>
    <col min="14614" max="14614" width="4.85546875" customWidth="1"/>
    <col min="14615" max="14615" width="4.42578125" customWidth="1"/>
    <col min="14616" max="14617" width="4.7109375" customWidth="1"/>
    <col min="14618" max="14618" width="4.5703125" customWidth="1"/>
    <col min="14619" max="14619" width="4.42578125" customWidth="1"/>
    <col min="14620" max="14620" width="4.28515625" customWidth="1"/>
    <col min="14621" max="14621" width="4.42578125" customWidth="1"/>
    <col min="14622" max="14622" width="4.140625" customWidth="1"/>
    <col min="14623" max="14623" width="4.42578125" customWidth="1"/>
    <col min="14624" max="14624" width="4.85546875" customWidth="1"/>
    <col min="14625" max="14625" width="5" customWidth="1"/>
    <col min="14626" max="14626" width="0" hidden="1" customWidth="1"/>
    <col min="14627" max="14627" width="3.7109375" customWidth="1"/>
    <col min="14628" max="14628" width="4" customWidth="1"/>
    <col min="14629" max="14629" width="5.140625" customWidth="1"/>
    <col min="14630" max="14630" width="4.42578125" customWidth="1"/>
    <col min="14631" max="14631" width="4.140625" customWidth="1"/>
    <col min="14632" max="14632" width="4.42578125" customWidth="1"/>
    <col min="14633" max="14633" width="4.28515625" customWidth="1"/>
    <col min="14634" max="14634" width="4.85546875" customWidth="1"/>
    <col min="14635" max="14635" width="4.7109375" customWidth="1"/>
    <col min="14636" max="14636" width="4.42578125" customWidth="1"/>
    <col min="14637" max="14637" width="4.85546875" customWidth="1"/>
    <col min="14638" max="14638" width="4.7109375" customWidth="1"/>
    <col min="14639" max="14639" width="4.28515625" customWidth="1"/>
    <col min="14640" max="14640" width="4.42578125" customWidth="1"/>
    <col min="14641" max="14641" width="4.140625" customWidth="1"/>
    <col min="14642" max="14642" width="4.42578125" customWidth="1"/>
    <col min="14643" max="14643" width="4.28515625" customWidth="1"/>
    <col min="14644" max="14644" width="4.42578125" customWidth="1"/>
    <col min="14645" max="14645" width="4.28515625" customWidth="1"/>
    <col min="14646" max="14646" width="4.7109375" customWidth="1"/>
    <col min="14647" max="14647" width="4.42578125" customWidth="1"/>
    <col min="14648" max="14648" width="4.5703125" customWidth="1"/>
    <col min="14649" max="14649" width="4.85546875" customWidth="1"/>
    <col min="14650" max="14650" width="4.5703125" customWidth="1"/>
    <col min="14651" max="14651" width="0" hidden="1" customWidth="1"/>
    <col min="14652" max="14652" width="4.85546875" customWidth="1"/>
    <col min="14653" max="14654" width="4.42578125" customWidth="1"/>
    <col min="14655" max="14657" width="5.28515625" bestFit="1" customWidth="1"/>
    <col min="14658" max="14658" width="3.7109375" bestFit="1" customWidth="1"/>
    <col min="14659" max="14659" width="4.5703125" customWidth="1"/>
    <col min="14660" max="14662" width="5.28515625" bestFit="1" customWidth="1"/>
    <col min="14663" max="14663" width="0" hidden="1" customWidth="1"/>
    <col min="14849" max="14849" width="12.7109375" customWidth="1"/>
    <col min="14850" max="14850" width="40.28515625" customWidth="1"/>
    <col min="14851" max="14851" width="18.42578125" customWidth="1"/>
    <col min="14852" max="14864" width="0" hidden="1" customWidth="1"/>
    <col min="14865" max="14865" width="5.140625" customWidth="1"/>
    <col min="14866" max="14866" width="4.42578125" customWidth="1"/>
    <col min="14867" max="14867" width="4.5703125" customWidth="1"/>
    <col min="14868" max="14868" width="4.140625" customWidth="1"/>
    <col min="14869" max="14869" width="4.28515625" customWidth="1"/>
    <col min="14870" max="14870" width="4.85546875" customWidth="1"/>
    <col min="14871" max="14871" width="4.42578125" customWidth="1"/>
    <col min="14872" max="14873" width="4.7109375" customWidth="1"/>
    <col min="14874" max="14874" width="4.5703125" customWidth="1"/>
    <col min="14875" max="14875" width="4.42578125" customWidth="1"/>
    <col min="14876" max="14876" width="4.28515625" customWidth="1"/>
    <col min="14877" max="14877" width="4.42578125" customWidth="1"/>
    <col min="14878" max="14878" width="4.140625" customWidth="1"/>
    <col min="14879" max="14879" width="4.42578125" customWidth="1"/>
    <col min="14880" max="14880" width="4.85546875" customWidth="1"/>
    <col min="14881" max="14881" width="5" customWidth="1"/>
    <col min="14882" max="14882" width="0" hidden="1" customWidth="1"/>
    <col min="14883" max="14883" width="3.7109375" customWidth="1"/>
    <col min="14884" max="14884" width="4" customWidth="1"/>
    <col min="14885" max="14885" width="5.140625" customWidth="1"/>
    <col min="14886" max="14886" width="4.42578125" customWidth="1"/>
    <col min="14887" max="14887" width="4.140625" customWidth="1"/>
    <col min="14888" max="14888" width="4.42578125" customWidth="1"/>
    <col min="14889" max="14889" width="4.28515625" customWidth="1"/>
    <col min="14890" max="14890" width="4.85546875" customWidth="1"/>
    <col min="14891" max="14891" width="4.7109375" customWidth="1"/>
    <col min="14892" max="14892" width="4.42578125" customWidth="1"/>
    <col min="14893" max="14893" width="4.85546875" customWidth="1"/>
    <col min="14894" max="14894" width="4.7109375" customWidth="1"/>
    <col min="14895" max="14895" width="4.28515625" customWidth="1"/>
    <col min="14896" max="14896" width="4.42578125" customWidth="1"/>
    <col min="14897" max="14897" width="4.140625" customWidth="1"/>
    <col min="14898" max="14898" width="4.42578125" customWidth="1"/>
    <col min="14899" max="14899" width="4.28515625" customWidth="1"/>
    <col min="14900" max="14900" width="4.42578125" customWidth="1"/>
    <col min="14901" max="14901" width="4.28515625" customWidth="1"/>
    <col min="14902" max="14902" width="4.7109375" customWidth="1"/>
    <col min="14903" max="14903" width="4.42578125" customWidth="1"/>
    <col min="14904" max="14904" width="4.5703125" customWidth="1"/>
    <col min="14905" max="14905" width="4.85546875" customWidth="1"/>
    <col min="14906" max="14906" width="4.5703125" customWidth="1"/>
    <col min="14907" max="14907" width="0" hidden="1" customWidth="1"/>
    <col min="14908" max="14908" width="4.85546875" customWidth="1"/>
    <col min="14909" max="14910" width="4.42578125" customWidth="1"/>
    <col min="14911" max="14913" width="5.28515625" bestFit="1" customWidth="1"/>
    <col min="14914" max="14914" width="3.7109375" bestFit="1" customWidth="1"/>
    <col min="14915" max="14915" width="4.5703125" customWidth="1"/>
    <col min="14916" max="14918" width="5.28515625" bestFit="1" customWidth="1"/>
    <col min="14919" max="14919" width="0" hidden="1" customWidth="1"/>
    <col min="15105" max="15105" width="12.7109375" customWidth="1"/>
    <col min="15106" max="15106" width="40.28515625" customWidth="1"/>
    <col min="15107" max="15107" width="18.42578125" customWidth="1"/>
    <col min="15108" max="15120" width="0" hidden="1" customWidth="1"/>
    <col min="15121" max="15121" width="5.140625" customWidth="1"/>
    <col min="15122" max="15122" width="4.42578125" customWidth="1"/>
    <col min="15123" max="15123" width="4.5703125" customWidth="1"/>
    <col min="15124" max="15124" width="4.140625" customWidth="1"/>
    <col min="15125" max="15125" width="4.28515625" customWidth="1"/>
    <col min="15126" max="15126" width="4.85546875" customWidth="1"/>
    <col min="15127" max="15127" width="4.42578125" customWidth="1"/>
    <col min="15128" max="15129" width="4.7109375" customWidth="1"/>
    <col min="15130" max="15130" width="4.5703125" customWidth="1"/>
    <col min="15131" max="15131" width="4.42578125" customWidth="1"/>
    <col min="15132" max="15132" width="4.28515625" customWidth="1"/>
    <col min="15133" max="15133" width="4.42578125" customWidth="1"/>
    <col min="15134" max="15134" width="4.140625" customWidth="1"/>
    <col min="15135" max="15135" width="4.42578125" customWidth="1"/>
    <col min="15136" max="15136" width="4.85546875" customWidth="1"/>
    <col min="15137" max="15137" width="5" customWidth="1"/>
    <col min="15138" max="15138" width="0" hidden="1" customWidth="1"/>
    <col min="15139" max="15139" width="3.7109375" customWidth="1"/>
    <col min="15140" max="15140" width="4" customWidth="1"/>
    <col min="15141" max="15141" width="5.140625" customWidth="1"/>
    <col min="15142" max="15142" width="4.42578125" customWidth="1"/>
    <col min="15143" max="15143" width="4.140625" customWidth="1"/>
    <col min="15144" max="15144" width="4.42578125" customWidth="1"/>
    <col min="15145" max="15145" width="4.28515625" customWidth="1"/>
    <col min="15146" max="15146" width="4.85546875" customWidth="1"/>
    <col min="15147" max="15147" width="4.7109375" customWidth="1"/>
    <col min="15148" max="15148" width="4.42578125" customWidth="1"/>
    <col min="15149" max="15149" width="4.85546875" customWidth="1"/>
    <col min="15150" max="15150" width="4.7109375" customWidth="1"/>
    <col min="15151" max="15151" width="4.28515625" customWidth="1"/>
    <col min="15152" max="15152" width="4.42578125" customWidth="1"/>
    <col min="15153" max="15153" width="4.140625" customWidth="1"/>
    <col min="15154" max="15154" width="4.42578125" customWidth="1"/>
    <col min="15155" max="15155" width="4.28515625" customWidth="1"/>
    <col min="15156" max="15156" width="4.42578125" customWidth="1"/>
    <col min="15157" max="15157" width="4.28515625" customWidth="1"/>
    <col min="15158" max="15158" width="4.7109375" customWidth="1"/>
    <col min="15159" max="15159" width="4.42578125" customWidth="1"/>
    <col min="15160" max="15160" width="4.5703125" customWidth="1"/>
    <col min="15161" max="15161" width="4.85546875" customWidth="1"/>
    <col min="15162" max="15162" width="4.5703125" customWidth="1"/>
    <col min="15163" max="15163" width="0" hidden="1" customWidth="1"/>
    <col min="15164" max="15164" width="4.85546875" customWidth="1"/>
    <col min="15165" max="15166" width="4.42578125" customWidth="1"/>
    <col min="15167" max="15169" width="5.28515625" bestFit="1" customWidth="1"/>
    <col min="15170" max="15170" width="3.7109375" bestFit="1" customWidth="1"/>
    <col min="15171" max="15171" width="4.5703125" customWidth="1"/>
    <col min="15172" max="15174" width="5.28515625" bestFit="1" customWidth="1"/>
    <col min="15175" max="15175" width="0" hidden="1" customWidth="1"/>
    <col min="15361" max="15361" width="12.7109375" customWidth="1"/>
    <col min="15362" max="15362" width="40.28515625" customWidth="1"/>
    <col min="15363" max="15363" width="18.42578125" customWidth="1"/>
    <col min="15364" max="15376" width="0" hidden="1" customWidth="1"/>
    <col min="15377" max="15377" width="5.140625" customWidth="1"/>
    <col min="15378" max="15378" width="4.42578125" customWidth="1"/>
    <col min="15379" max="15379" width="4.5703125" customWidth="1"/>
    <col min="15380" max="15380" width="4.140625" customWidth="1"/>
    <col min="15381" max="15381" width="4.28515625" customWidth="1"/>
    <col min="15382" max="15382" width="4.85546875" customWidth="1"/>
    <col min="15383" max="15383" width="4.42578125" customWidth="1"/>
    <col min="15384" max="15385" width="4.7109375" customWidth="1"/>
    <col min="15386" max="15386" width="4.5703125" customWidth="1"/>
    <col min="15387" max="15387" width="4.42578125" customWidth="1"/>
    <col min="15388" max="15388" width="4.28515625" customWidth="1"/>
    <col min="15389" max="15389" width="4.42578125" customWidth="1"/>
    <col min="15390" max="15390" width="4.140625" customWidth="1"/>
    <col min="15391" max="15391" width="4.42578125" customWidth="1"/>
    <col min="15392" max="15392" width="4.85546875" customWidth="1"/>
    <col min="15393" max="15393" width="5" customWidth="1"/>
    <col min="15394" max="15394" width="0" hidden="1" customWidth="1"/>
    <col min="15395" max="15395" width="3.7109375" customWidth="1"/>
    <col min="15396" max="15396" width="4" customWidth="1"/>
    <col min="15397" max="15397" width="5.140625" customWidth="1"/>
    <col min="15398" max="15398" width="4.42578125" customWidth="1"/>
    <col min="15399" max="15399" width="4.140625" customWidth="1"/>
    <col min="15400" max="15400" width="4.42578125" customWidth="1"/>
    <col min="15401" max="15401" width="4.28515625" customWidth="1"/>
    <col min="15402" max="15402" width="4.85546875" customWidth="1"/>
    <col min="15403" max="15403" width="4.7109375" customWidth="1"/>
    <col min="15404" max="15404" width="4.42578125" customWidth="1"/>
    <col min="15405" max="15405" width="4.85546875" customWidth="1"/>
    <col min="15406" max="15406" width="4.7109375" customWidth="1"/>
    <col min="15407" max="15407" width="4.28515625" customWidth="1"/>
    <col min="15408" max="15408" width="4.42578125" customWidth="1"/>
    <col min="15409" max="15409" width="4.140625" customWidth="1"/>
    <col min="15410" max="15410" width="4.42578125" customWidth="1"/>
    <col min="15411" max="15411" width="4.28515625" customWidth="1"/>
    <col min="15412" max="15412" width="4.42578125" customWidth="1"/>
    <col min="15413" max="15413" width="4.28515625" customWidth="1"/>
    <col min="15414" max="15414" width="4.7109375" customWidth="1"/>
    <col min="15415" max="15415" width="4.42578125" customWidth="1"/>
    <col min="15416" max="15416" width="4.5703125" customWidth="1"/>
    <col min="15417" max="15417" width="4.85546875" customWidth="1"/>
    <col min="15418" max="15418" width="4.5703125" customWidth="1"/>
    <col min="15419" max="15419" width="0" hidden="1" customWidth="1"/>
    <col min="15420" max="15420" width="4.85546875" customWidth="1"/>
    <col min="15421" max="15422" width="4.42578125" customWidth="1"/>
    <col min="15423" max="15425" width="5.28515625" bestFit="1" customWidth="1"/>
    <col min="15426" max="15426" width="3.7109375" bestFit="1" customWidth="1"/>
    <col min="15427" max="15427" width="4.5703125" customWidth="1"/>
    <col min="15428" max="15430" width="5.28515625" bestFit="1" customWidth="1"/>
    <col min="15431" max="15431" width="0" hidden="1" customWidth="1"/>
    <col min="15617" max="15617" width="12.7109375" customWidth="1"/>
    <col min="15618" max="15618" width="40.28515625" customWidth="1"/>
    <col min="15619" max="15619" width="18.42578125" customWidth="1"/>
    <col min="15620" max="15632" width="0" hidden="1" customWidth="1"/>
    <col min="15633" max="15633" width="5.140625" customWidth="1"/>
    <col min="15634" max="15634" width="4.42578125" customWidth="1"/>
    <col min="15635" max="15635" width="4.5703125" customWidth="1"/>
    <col min="15636" max="15636" width="4.140625" customWidth="1"/>
    <col min="15637" max="15637" width="4.28515625" customWidth="1"/>
    <col min="15638" max="15638" width="4.85546875" customWidth="1"/>
    <col min="15639" max="15639" width="4.42578125" customWidth="1"/>
    <col min="15640" max="15641" width="4.7109375" customWidth="1"/>
    <col min="15642" max="15642" width="4.5703125" customWidth="1"/>
    <col min="15643" max="15643" width="4.42578125" customWidth="1"/>
    <col min="15644" max="15644" width="4.28515625" customWidth="1"/>
    <col min="15645" max="15645" width="4.42578125" customWidth="1"/>
    <col min="15646" max="15646" width="4.140625" customWidth="1"/>
    <col min="15647" max="15647" width="4.42578125" customWidth="1"/>
    <col min="15648" max="15648" width="4.85546875" customWidth="1"/>
    <col min="15649" max="15649" width="5" customWidth="1"/>
    <col min="15650" max="15650" width="0" hidden="1" customWidth="1"/>
    <col min="15651" max="15651" width="3.7109375" customWidth="1"/>
    <col min="15652" max="15652" width="4" customWidth="1"/>
    <col min="15653" max="15653" width="5.140625" customWidth="1"/>
    <col min="15654" max="15654" width="4.42578125" customWidth="1"/>
    <col min="15655" max="15655" width="4.140625" customWidth="1"/>
    <col min="15656" max="15656" width="4.42578125" customWidth="1"/>
    <col min="15657" max="15657" width="4.28515625" customWidth="1"/>
    <col min="15658" max="15658" width="4.85546875" customWidth="1"/>
    <col min="15659" max="15659" width="4.7109375" customWidth="1"/>
    <col min="15660" max="15660" width="4.42578125" customWidth="1"/>
    <col min="15661" max="15661" width="4.85546875" customWidth="1"/>
    <col min="15662" max="15662" width="4.7109375" customWidth="1"/>
    <col min="15663" max="15663" width="4.28515625" customWidth="1"/>
    <col min="15664" max="15664" width="4.42578125" customWidth="1"/>
    <col min="15665" max="15665" width="4.140625" customWidth="1"/>
    <col min="15666" max="15666" width="4.42578125" customWidth="1"/>
    <col min="15667" max="15667" width="4.28515625" customWidth="1"/>
    <col min="15668" max="15668" width="4.42578125" customWidth="1"/>
    <col min="15669" max="15669" width="4.28515625" customWidth="1"/>
    <col min="15670" max="15670" width="4.7109375" customWidth="1"/>
    <col min="15671" max="15671" width="4.42578125" customWidth="1"/>
    <col min="15672" max="15672" width="4.5703125" customWidth="1"/>
    <col min="15673" max="15673" width="4.85546875" customWidth="1"/>
    <col min="15674" max="15674" width="4.5703125" customWidth="1"/>
    <col min="15675" max="15675" width="0" hidden="1" customWidth="1"/>
    <col min="15676" max="15676" width="4.85546875" customWidth="1"/>
    <col min="15677" max="15678" width="4.42578125" customWidth="1"/>
    <col min="15679" max="15681" width="5.28515625" bestFit="1" customWidth="1"/>
    <col min="15682" max="15682" width="3.7109375" bestFit="1" customWidth="1"/>
    <col min="15683" max="15683" width="4.5703125" customWidth="1"/>
    <col min="15684" max="15686" width="5.28515625" bestFit="1" customWidth="1"/>
    <col min="15687" max="15687" width="0" hidden="1" customWidth="1"/>
    <col min="15873" max="15873" width="12.7109375" customWidth="1"/>
    <col min="15874" max="15874" width="40.28515625" customWidth="1"/>
    <col min="15875" max="15875" width="18.42578125" customWidth="1"/>
    <col min="15876" max="15888" width="0" hidden="1" customWidth="1"/>
    <col min="15889" max="15889" width="5.140625" customWidth="1"/>
    <col min="15890" max="15890" width="4.42578125" customWidth="1"/>
    <col min="15891" max="15891" width="4.5703125" customWidth="1"/>
    <col min="15892" max="15892" width="4.140625" customWidth="1"/>
    <col min="15893" max="15893" width="4.28515625" customWidth="1"/>
    <col min="15894" max="15894" width="4.85546875" customWidth="1"/>
    <col min="15895" max="15895" width="4.42578125" customWidth="1"/>
    <col min="15896" max="15897" width="4.7109375" customWidth="1"/>
    <col min="15898" max="15898" width="4.5703125" customWidth="1"/>
    <col min="15899" max="15899" width="4.42578125" customWidth="1"/>
    <col min="15900" max="15900" width="4.28515625" customWidth="1"/>
    <col min="15901" max="15901" width="4.42578125" customWidth="1"/>
    <col min="15902" max="15902" width="4.140625" customWidth="1"/>
    <col min="15903" max="15903" width="4.42578125" customWidth="1"/>
    <col min="15904" max="15904" width="4.85546875" customWidth="1"/>
    <col min="15905" max="15905" width="5" customWidth="1"/>
    <col min="15906" max="15906" width="0" hidden="1" customWidth="1"/>
    <col min="15907" max="15907" width="3.7109375" customWidth="1"/>
    <col min="15908" max="15908" width="4" customWidth="1"/>
    <col min="15909" max="15909" width="5.140625" customWidth="1"/>
    <col min="15910" max="15910" width="4.42578125" customWidth="1"/>
    <col min="15911" max="15911" width="4.140625" customWidth="1"/>
    <col min="15912" max="15912" width="4.42578125" customWidth="1"/>
    <col min="15913" max="15913" width="4.28515625" customWidth="1"/>
    <col min="15914" max="15914" width="4.85546875" customWidth="1"/>
    <col min="15915" max="15915" width="4.7109375" customWidth="1"/>
    <col min="15916" max="15916" width="4.42578125" customWidth="1"/>
    <col min="15917" max="15917" width="4.85546875" customWidth="1"/>
    <col min="15918" max="15918" width="4.7109375" customWidth="1"/>
    <col min="15919" max="15919" width="4.28515625" customWidth="1"/>
    <col min="15920" max="15920" width="4.42578125" customWidth="1"/>
    <col min="15921" max="15921" width="4.140625" customWidth="1"/>
    <col min="15922" max="15922" width="4.42578125" customWidth="1"/>
    <col min="15923" max="15923" width="4.28515625" customWidth="1"/>
    <col min="15924" max="15924" width="4.42578125" customWidth="1"/>
    <col min="15925" max="15925" width="4.28515625" customWidth="1"/>
    <col min="15926" max="15926" width="4.7109375" customWidth="1"/>
    <col min="15927" max="15927" width="4.42578125" customWidth="1"/>
    <col min="15928" max="15928" width="4.5703125" customWidth="1"/>
    <col min="15929" max="15929" width="4.85546875" customWidth="1"/>
    <col min="15930" max="15930" width="4.5703125" customWidth="1"/>
    <col min="15931" max="15931" width="0" hidden="1" customWidth="1"/>
    <col min="15932" max="15932" width="4.85546875" customWidth="1"/>
    <col min="15933" max="15934" width="4.42578125" customWidth="1"/>
    <col min="15935" max="15937" width="5.28515625" bestFit="1" customWidth="1"/>
    <col min="15938" max="15938" width="3.7109375" bestFit="1" customWidth="1"/>
    <col min="15939" max="15939" width="4.5703125" customWidth="1"/>
    <col min="15940" max="15942" width="5.28515625" bestFit="1" customWidth="1"/>
    <col min="15943" max="15943" width="0" hidden="1" customWidth="1"/>
    <col min="16129" max="16129" width="12.7109375" customWidth="1"/>
    <col min="16130" max="16130" width="40.28515625" customWidth="1"/>
    <col min="16131" max="16131" width="18.42578125" customWidth="1"/>
    <col min="16132" max="16144" width="0" hidden="1" customWidth="1"/>
    <col min="16145" max="16145" width="5.140625" customWidth="1"/>
    <col min="16146" max="16146" width="4.42578125" customWidth="1"/>
    <col min="16147" max="16147" width="4.5703125" customWidth="1"/>
    <col min="16148" max="16148" width="4.140625" customWidth="1"/>
    <col min="16149" max="16149" width="4.28515625" customWidth="1"/>
    <col min="16150" max="16150" width="4.85546875" customWidth="1"/>
    <col min="16151" max="16151" width="4.42578125" customWidth="1"/>
    <col min="16152" max="16153" width="4.7109375" customWidth="1"/>
    <col min="16154" max="16154" width="4.5703125" customWidth="1"/>
    <col min="16155" max="16155" width="4.42578125" customWidth="1"/>
    <col min="16156" max="16156" width="4.28515625" customWidth="1"/>
    <col min="16157" max="16157" width="4.42578125" customWidth="1"/>
    <col min="16158" max="16158" width="4.140625" customWidth="1"/>
    <col min="16159" max="16159" width="4.42578125" customWidth="1"/>
    <col min="16160" max="16160" width="4.85546875" customWidth="1"/>
    <col min="16161" max="16161" width="5" customWidth="1"/>
    <col min="16162" max="16162" width="0" hidden="1" customWidth="1"/>
    <col min="16163" max="16163" width="3.7109375" customWidth="1"/>
    <col min="16164" max="16164" width="4" customWidth="1"/>
    <col min="16165" max="16165" width="5.140625" customWidth="1"/>
    <col min="16166" max="16166" width="4.42578125" customWidth="1"/>
    <col min="16167" max="16167" width="4.140625" customWidth="1"/>
    <col min="16168" max="16168" width="4.42578125" customWidth="1"/>
    <col min="16169" max="16169" width="4.28515625" customWidth="1"/>
    <col min="16170" max="16170" width="4.85546875" customWidth="1"/>
    <col min="16171" max="16171" width="4.7109375" customWidth="1"/>
    <col min="16172" max="16172" width="4.42578125" customWidth="1"/>
    <col min="16173" max="16173" width="4.85546875" customWidth="1"/>
    <col min="16174" max="16174" width="4.7109375" customWidth="1"/>
    <col min="16175" max="16175" width="4.28515625" customWidth="1"/>
    <col min="16176" max="16176" width="4.42578125" customWidth="1"/>
    <col min="16177" max="16177" width="4.140625" customWidth="1"/>
    <col min="16178" max="16178" width="4.42578125" customWidth="1"/>
    <col min="16179" max="16179" width="4.28515625" customWidth="1"/>
    <col min="16180" max="16180" width="4.42578125" customWidth="1"/>
    <col min="16181" max="16181" width="4.28515625" customWidth="1"/>
    <col min="16182" max="16182" width="4.7109375" customWidth="1"/>
    <col min="16183" max="16183" width="4.42578125" customWidth="1"/>
    <col min="16184" max="16184" width="4.5703125" customWidth="1"/>
    <col min="16185" max="16185" width="4.85546875" customWidth="1"/>
    <col min="16186" max="16186" width="4.5703125" customWidth="1"/>
    <col min="16187" max="16187" width="0" hidden="1" customWidth="1"/>
    <col min="16188" max="16188" width="4.85546875" customWidth="1"/>
    <col min="16189" max="16190" width="4.42578125" customWidth="1"/>
    <col min="16191" max="16193" width="5.28515625" bestFit="1" customWidth="1"/>
    <col min="16194" max="16194" width="3.7109375" bestFit="1" customWidth="1"/>
    <col min="16195" max="16195" width="4.5703125" customWidth="1"/>
    <col min="16196" max="16198" width="5.28515625" bestFit="1" customWidth="1"/>
    <col min="16199" max="16199" width="0" hidden="1" customWidth="1"/>
  </cols>
  <sheetData>
    <row r="1" spans="1:148" ht="48.75" customHeight="1" x14ac:dyDescent="0.25">
      <c r="B1" s="2" t="s">
        <v>14</v>
      </c>
      <c r="C1" s="2"/>
      <c r="D1" s="2"/>
      <c r="E1" s="155"/>
      <c r="F1" s="2"/>
      <c r="G1" s="2"/>
      <c r="H1" s="2"/>
      <c r="I1" s="3"/>
      <c r="J1" s="2"/>
      <c r="K1" s="155"/>
      <c r="L1" s="3"/>
      <c r="M1" s="3"/>
      <c r="N1" s="3"/>
      <c r="O1" s="2"/>
      <c r="P1" s="2"/>
      <c r="Q1" s="4" t="s">
        <v>165</v>
      </c>
    </row>
    <row r="2" spans="1:148" ht="56.25" customHeight="1" x14ac:dyDescent="0.25">
      <c r="A2" s="221" t="s">
        <v>15</v>
      </c>
      <c r="B2" s="221" t="s">
        <v>16</v>
      </c>
      <c r="C2" s="222" t="s">
        <v>17</v>
      </c>
      <c r="D2" s="7"/>
      <c r="E2" s="156"/>
      <c r="F2" s="8"/>
      <c r="G2" s="8"/>
      <c r="H2" s="8"/>
      <c r="I2" s="9"/>
      <c r="J2" s="8"/>
      <c r="K2" s="156"/>
      <c r="L2" s="9"/>
      <c r="M2" s="9"/>
      <c r="N2" s="9"/>
      <c r="O2" s="8"/>
      <c r="P2" s="8"/>
      <c r="Q2" s="218" t="s">
        <v>18</v>
      </c>
      <c r="R2" s="219"/>
      <c r="S2" s="219"/>
      <c r="T2" s="220"/>
      <c r="U2" s="214" t="s">
        <v>19</v>
      </c>
      <c r="V2" s="211" t="s">
        <v>20</v>
      </c>
      <c r="W2" s="212"/>
      <c r="X2" s="213"/>
      <c r="Y2" s="214" t="s">
        <v>21</v>
      </c>
      <c r="Z2" s="211" t="s">
        <v>22</v>
      </c>
      <c r="AA2" s="212"/>
      <c r="AB2" s="212"/>
      <c r="AC2" s="213"/>
      <c r="AD2" s="218" t="s">
        <v>23</v>
      </c>
      <c r="AE2" s="219"/>
      <c r="AF2" s="219"/>
      <c r="AG2" s="220"/>
      <c r="AH2" s="10"/>
      <c r="AI2" s="214" t="s">
        <v>24</v>
      </c>
      <c r="AJ2" s="211" t="s">
        <v>25</v>
      </c>
      <c r="AK2" s="212"/>
      <c r="AL2" s="213"/>
      <c r="AM2" s="216" t="s">
        <v>26</v>
      </c>
      <c r="AN2" s="211" t="s">
        <v>27</v>
      </c>
      <c r="AO2" s="212"/>
      <c r="AP2" s="212"/>
      <c r="AQ2" s="213"/>
      <c r="AR2" s="211" t="s">
        <v>28</v>
      </c>
      <c r="AS2" s="212"/>
      <c r="AT2" s="212"/>
      <c r="AU2" s="213"/>
      <c r="AV2" s="214" t="s">
        <v>29</v>
      </c>
      <c r="AW2" s="211" t="s">
        <v>30</v>
      </c>
      <c r="AX2" s="212"/>
      <c r="AY2" s="213"/>
      <c r="AZ2" s="214" t="s">
        <v>31</v>
      </c>
      <c r="BA2" s="211" t="s">
        <v>32</v>
      </c>
      <c r="BB2" s="212"/>
      <c r="BC2" s="212"/>
      <c r="BD2" s="213"/>
      <c r="BE2" s="214" t="s">
        <v>33</v>
      </c>
      <c r="BF2" s="211" t="s">
        <v>34</v>
      </c>
      <c r="BG2" s="212"/>
      <c r="BH2" s="212"/>
      <c r="BI2" s="213"/>
      <c r="BJ2" s="225" t="s">
        <v>35</v>
      </c>
      <c r="BK2" s="211" t="s">
        <v>36</v>
      </c>
      <c r="BL2" s="212"/>
      <c r="BM2" s="213"/>
      <c r="BN2" s="214" t="s">
        <v>37</v>
      </c>
      <c r="BO2" s="211" t="s">
        <v>38</v>
      </c>
      <c r="BP2" s="212"/>
      <c r="BQ2" s="212"/>
      <c r="BR2" s="213"/>
      <c r="BS2" s="11"/>
      <c r="BT2" s="224" t="s">
        <v>39</v>
      </c>
    </row>
    <row r="3" spans="1:148" ht="22.5" customHeight="1" x14ac:dyDescent="0.25">
      <c r="A3" s="221"/>
      <c r="B3" s="221"/>
      <c r="C3" s="222"/>
      <c r="D3" s="12"/>
      <c r="E3" s="157"/>
      <c r="F3" s="13"/>
      <c r="G3" s="13"/>
      <c r="H3" s="13"/>
      <c r="I3" s="14"/>
      <c r="J3" s="13"/>
      <c r="K3" s="157"/>
      <c r="L3" s="14"/>
      <c r="M3" s="14"/>
      <c r="N3" s="14"/>
      <c r="O3" s="13"/>
      <c r="P3" s="13"/>
      <c r="Q3" s="15" t="s">
        <v>40</v>
      </c>
      <c r="R3" s="15" t="s">
        <v>41</v>
      </c>
      <c r="S3" s="16">
        <v>15</v>
      </c>
      <c r="T3" s="16">
        <v>22</v>
      </c>
      <c r="U3" s="215"/>
      <c r="V3" s="15" t="s">
        <v>42</v>
      </c>
      <c r="W3" s="16">
        <v>13</v>
      </c>
      <c r="X3" s="16">
        <v>20</v>
      </c>
      <c r="Y3" s="215"/>
      <c r="Z3" s="15" t="s">
        <v>43</v>
      </c>
      <c r="AA3" s="16">
        <v>10</v>
      </c>
      <c r="AB3" s="16">
        <v>17</v>
      </c>
      <c r="AC3" s="16">
        <v>24</v>
      </c>
      <c r="AD3" s="15" t="s">
        <v>40</v>
      </c>
      <c r="AE3" s="15" t="s">
        <v>41</v>
      </c>
      <c r="AF3" s="15">
        <v>15</v>
      </c>
      <c r="AG3" s="15" t="s">
        <v>44</v>
      </c>
      <c r="AH3" s="17"/>
      <c r="AI3" s="215"/>
      <c r="AJ3" s="15" t="s">
        <v>45</v>
      </c>
      <c r="AK3" s="15" t="s">
        <v>46</v>
      </c>
      <c r="AL3" s="15" t="s">
        <v>47</v>
      </c>
      <c r="AM3" s="217"/>
      <c r="AN3" s="15" t="s">
        <v>48</v>
      </c>
      <c r="AO3" s="15" t="s">
        <v>49</v>
      </c>
      <c r="AP3" s="15" t="s">
        <v>50</v>
      </c>
      <c r="AQ3" s="15" t="s">
        <v>51</v>
      </c>
      <c r="AR3" s="15" t="s">
        <v>40</v>
      </c>
      <c r="AS3" s="15" t="s">
        <v>41</v>
      </c>
      <c r="AT3" s="15" t="s">
        <v>52</v>
      </c>
      <c r="AU3" s="15" t="s">
        <v>44</v>
      </c>
      <c r="AV3" s="215"/>
      <c r="AW3" s="15" t="s">
        <v>45</v>
      </c>
      <c r="AX3" s="15" t="s">
        <v>46</v>
      </c>
      <c r="AY3" s="15" t="s">
        <v>47</v>
      </c>
      <c r="AZ3" s="215"/>
      <c r="BA3" s="15" t="s">
        <v>43</v>
      </c>
      <c r="BB3" s="15" t="s">
        <v>53</v>
      </c>
      <c r="BC3" s="15" t="s">
        <v>54</v>
      </c>
      <c r="BD3" s="15" t="s">
        <v>55</v>
      </c>
      <c r="BE3" s="215"/>
      <c r="BF3" s="15" t="s">
        <v>56</v>
      </c>
      <c r="BG3" s="18"/>
      <c r="BH3" s="15" t="s">
        <v>57</v>
      </c>
      <c r="BI3" s="15" t="s">
        <v>58</v>
      </c>
      <c r="BJ3" s="226"/>
      <c r="BK3" s="15" t="s">
        <v>45</v>
      </c>
      <c r="BL3" s="15" t="s">
        <v>46</v>
      </c>
      <c r="BM3" s="15" t="s">
        <v>47</v>
      </c>
      <c r="BN3" s="215"/>
      <c r="BO3" s="15" t="s">
        <v>48</v>
      </c>
      <c r="BP3" s="15" t="s">
        <v>49</v>
      </c>
      <c r="BQ3" s="15" t="s">
        <v>50</v>
      </c>
      <c r="BR3" s="15" t="s">
        <v>51</v>
      </c>
      <c r="BS3" s="11"/>
      <c r="BT3" s="224"/>
    </row>
    <row r="4" spans="1:148" ht="19.5" customHeight="1" x14ac:dyDescent="0.25">
      <c r="A4" s="221"/>
      <c r="B4" s="221"/>
      <c r="C4" s="222"/>
      <c r="D4" s="12"/>
      <c r="E4" s="157"/>
      <c r="F4" s="13"/>
      <c r="G4" s="13"/>
      <c r="H4" s="13"/>
      <c r="I4" s="14"/>
      <c r="J4" s="13"/>
      <c r="K4" s="157"/>
      <c r="L4" s="14"/>
      <c r="M4" s="14"/>
      <c r="N4" s="14"/>
      <c r="O4" s="13"/>
      <c r="P4" s="13"/>
      <c r="Q4" s="19" t="s">
        <v>56</v>
      </c>
      <c r="R4" s="19" t="s">
        <v>57</v>
      </c>
      <c r="S4" s="19" t="s">
        <v>58</v>
      </c>
      <c r="T4" s="19" t="s">
        <v>59</v>
      </c>
      <c r="U4" s="223"/>
      <c r="V4" s="19" t="s">
        <v>46</v>
      </c>
      <c r="W4" s="19" t="s">
        <v>47</v>
      </c>
      <c r="X4" s="19" t="s">
        <v>60</v>
      </c>
      <c r="Y4" s="223"/>
      <c r="Z4" s="19" t="s">
        <v>49</v>
      </c>
      <c r="AA4" s="19" t="s">
        <v>50</v>
      </c>
      <c r="AB4" s="19" t="s">
        <v>51</v>
      </c>
      <c r="AC4" s="19" t="s">
        <v>61</v>
      </c>
      <c r="AD4" s="19" t="s">
        <v>56</v>
      </c>
      <c r="AE4" s="19" t="s">
        <v>57</v>
      </c>
      <c r="AF4" s="19" t="s">
        <v>58</v>
      </c>
      <c r="AG4" s="19" t="s">
        <v>59</v>
      </c>
      <c r="AH4" s="20"/>
      <c r="AI4" s="223"/>
      <c r="AJ4" s="19" t="s">
        <v>62</v>
      </c>
      <c r="AK4" s="19" t="s">
        <v>63</v>
      </c>
      <c r="AL4" s="19" t="s">
        <v>64</v>
      </c>
      <c r="AM4" s="228"/>
      <c r="AN4" s="19" t="s">
        <v>41</v>
      </c>
      <c r="AO4" s="19" t="s">
        <v>52</v>
      </c>
      <c r="AP4" s="19" t="s">
        <v>44</v>
      </c>
      <c r="AQ4" s="19" t="s">
        <v>65</v>
      </c>
      <c r="AR4" s="19" t="s">
        <v>56</v>
      </c>
      <c r="AS4" s="19" t="s">
        <v>57</v>
      </c>
      <c r="AT4" s="19" t="s">
        <v>58</v>
      </c>
      <c r="AU4" s="19" t="s">
        <v>59</v>
      </c>
      <c r="AV4" s="223"/>
      <c r="AW4" s="19" t="s">
        <v>62</v>
      </c>
      <c r="AX4" s="21" t="s">
        <v>63</v>
      </c>
      <c r="AY4" s="21" t="s">
        <v>64</v>
      </c>
      <c r="AZ4" s="223"/>
      <c r="BA4" s="19" t="s">
        <v>49</v>
      </c>
      <c r="BB4" s="19" t="s">
        <v>50</v>
      </c>
      <c r="BC4" s="19" t="s">
        <v>51</v>
      </c>
      <c r="BD4" s="19" t="s">
        <v>61</v>
      </c>
      <c r="BE4" s="223"/>
      <c r="BF4" s="19" t="s">
        <v>66</v>
      </c>
      <c r="BG4" s="22"/>
      <c r="BH4" s="19" t="s">
        <v>67</v>
      </c>
      <c r="BI4" s="19" t="s">
        <v>68</v>
      </c>
      <c r="BJ4" s="227"/>
      <c r="BK4" s="19" t="s">
        <v>62</v>
      </c>
      <c r="BL4" s="19" t="s">
        <v>63</v>
      </c>
      <c r="BM4" s="19" t="s">
        <v>64</v>
      </c>
      <c r="BN4" s="223"/>
      <c r="BO4" s="19" t="s">
        <v>41</v>
      </c>
      <c r="BP4" s="19" t="s">
        <v>52</v>
      </c>
      <c r="BQ4" s="19" t="s">
        <v>44</v>
      </c>
      <c r="BR4" s="19" t="s">
        <v>69</v>
      </c>
      <c r="BS4" s="11"/>
      <c r="BT4" s="224"/>
    </row>
    <row r="5" spans="1:148" ht="15" customHeight="1" x14ac:dyDescent="0.25">
      <c r="A5" s="221"/>
      <c r="B5" s="221"/>
      <c r="C5" s="222"/>
      <c r="D5" s="23"/>
      <c r="E5" s="158"/>
      <c r="F5" s="24"/>
      <c r="G5" s="24"/>
      <c r="H5" s="24"/>
      <c r="I5" s="25"/>
      <c r="J5" s="24"/>
      <c r="K5" s="158"/>
      <c r="L5" s="25"/>
      <c r="M5" s="25"/>
      <c r="N5" s="25"/>
      <c r="O5" s="24"/>
      <c r="P5" s="24"/>
      <c r="Q5" s="208" t="s">
        <v>70</v>
      </c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10"/>
      <c r="BS5" s="11"/>
      <c r="BT5" s="224"/>
    </row>
    <row r="6" spans="1:148" ht="15.75" x14ac:dyDescent="0.25">
      <c r="A6" s="221"/>
      <c r="B6" s="221"/>
      <c r="C6" s="222"/>
      <c r="D6" s="12"/>
      <c r="E6" s="157"/>
      <c r="F6" s="13"/>
      <c r="G6" s="13"/>
      <c r="H6" s="13"/>
      <c r="I6" s="14"/>
      <c r="J6" s="13"/>
      <c r="K6" s="157"/>
      <c r="L6" s="14"/>
      <c r="M6" s="14"/>
      <c r="N6" s="14"/>
      <c r="O6" s="13"/>
      <c r="P6" s="13"/>
      <c r="Q6" s="26">
        <v>36</v>
      </c>
      <c r="R6" s="26">
        <v>37</v>
      </c>
      <c r="S6" s="26">
        <v>38</v>
      </c>
      <c r="T6" s="26">
        <v>39</v>
      </c>
      <c r="U6" s="27">
        <v>40</v>
      </c>
      <c r="V6" s="27">
        <v>41</v>
      </c>
      <c r="W6" s="27">
        <v>42</v>
      </c>
      <c r="X6" s="26">
        <v>43</v>
      </c>
      <c r="Y6" s="27">
        <v>44</v>
      </c>
      <c r="Z6" s="27">
        <v>45</v>
      </c>
      <c r="AA6" s="26">
        <v>46</v>
      </c>
      <c r="AB6" s="26">
        <v>47</v>
      </c>
      <c r="AC6" s="27">
        <v>48</v>
      </c>
      <c r="AD6" s="27">
        <v>49</v>
      </c>
      <c r="AE6" s="26">
        <v>50</v>
      </c>
      <c r="AF6" s="27">
        <v>51</v>
      </c>
      <c r="AG6" s="26">
        <v>52</v>
      </c>
      <c r="AH6" s="28"/>
      <c r="AI6" s="26">
        <v>1</v>
      </c>
      <c r="AJ6" s="26">
        <v>2</v>
      </c>
      <c r="AK6" s="26">
        <v>3</v>
      </c>
      <c r="AL6" s="26">
        <v>4</v>
      </c>
      <c r="AM6" s="26">
        <v>5</v>
      </c>
      <c r="AN6" s="26">
        <v>6</v>
      </c>
      <c r="AO6" s="26">
        <v>7</v>
      </c>
      <c r="AP6" s="26">
        <v>8</v>
      </c>
      <c r="AQ6" s="29">
        <v>9</v>
      </c>
      <c r="AR6" s="30">
        <f t="shared" ref="AR6:BF6" si="0">AQ6+1</f>
        <v>10</v>
      </c>
      <c r="AS6" s="30">
        <f t="shared" si="0"/>
        <v>11</v>
      </c>
      <c r="AT6" s="26">
        <f t="shared" si="0"/>
        <v>12</v>
      </c>
      <c r="AU6" s="26">
        <f t="shared" si="0"/>
        <v>13</v>
      </c>
      <c r="AV6" s="27">
        <f t="shared" si="0"/>
        <v>14</v>
      </c>
      <c r="AW6" s="26">
        <f t="shared" si="0"/>
        <v>15</v>
      </c>
      <c r="AX6" s="27">
        <f t="shared" si="0"/>
        <v>16</v>
      </c>
      <c r="AY6" s="27">
        <f t="shared" si="0"/>
        <v>17</v>
      </c>
      <c r="AZ6" s="27">
        <f t="shared" si="0"/>
        <v>18</v>
      </c>
      <c r="BA6" s="26">
        <f t="shared" si="0"/>
        <v>19</v>
      </c>
      <c r="BB6" s="27">
        <f t="shared" si="0"/>
        <v>20</v>
      </c>
      <c r="BC6" s="27">
        <f t="shared" si="0"/>
        <v>21</v>
      </c>
      <c r="BD6" s="26">
        <f t="shared" si="0"/>
        <v>22</v>
      </c>
      <c r="BE6" s="27">
        <f t="shared" si="0"/>
        <v>23</v>
      </c>
      <c r="BF6" s="27">
        <f t="shared" si="0"/>
        <v>24</v>
      </c>
      <c r="BG6" s="31"/>
      <c r="BH6" s="26">
        <f>BF6+1</f>
        <v>25</v>
      </c>
      <c r="BI6" s="26">
        <f t="shared" ref="BI6:BR6" si="1">BH6+1</f>
        <v>26</v>
      </c>
      <c r="BJ6" s="26">
        <f t="shared" si="1"/>
        <v>27</v>
      </c>
      <c r="BK6" s="26">
        <f t="shared" si="1"/>
        <v>28</v>
      </c>
      <c r="BL6" s="26">
        <f t="shared" si="1"/>
        <v>29</v>
      </c>
      <c r="BM6" s="26">
        <f t="shared" si="1"/>
        <v>30</v>
      </c>
      <c r="BN6" s="26">
        <f t="shared" si="1"/>
        <v>31</v>
      </c>
      <c r="BO6" s="26">
        <f t="shared" si="1"/>
        <v>32</v>
      </c>
      <c r="BP6" s="26">
        <f t="shared" si="1"/>
        <v>33</v>
      </c>
      <c r="BQ6" s="26">
        <f t="shared" si="1"/>
        <v>34</v>
      </c>
      <c r="BR6" s="26">
        <f t="shared" si="1"/>
        <v>35</v>
      </c>
      <c r="BS6" s="11"/>
      <c r="BT6" s="224"/>
    </row>
    <row r="7" spans="1:148" ht="15" customHeight="1" x14ac:dyDescent="0.25">
      <c r="A7" s="221"/>
      <c r="B7" s="221"/>
      <c r="C7" s="222"/>
      <c r="D7" s="23"/>
      <c r="E7" s="158"/>
      <c r="F7" s="24"/>
      <c r="G7" s="24"/>
      <c r="H7" s="24"/>
      <c r="I7" s="25"/>
      <c r="J7" s="24"/>
      <c r="K7" s="158"/>
      <c r="L7" s="25"/>
      <c r="M7" s="25"/>
      <c r="N7" s="25"/>
      <c r="O7" s="24"/>
      <c r="P7" s="24"/>
      <c r="Q7" s="208" t="s">
        <v>71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10"/>
      <c r="BS7" s="11"/>
      <c r="BT7" s="224"/>
    </row>
    <row r="8" spans="1:148" ht="15" customHeight="1" x14ac:dyDescent="0.25">
      <c r="A8" s="221"/>
      <c r="B8" s="221"/>
      <c r="C8" s="222"/>
      <c r="D8" s="23"/>
      <c r="E8" s="158"/>
      <c r="F8" s="24"/>
      <c r="G8" s="24"/>
      <c r="H8" s="24"/>
      <c r="I8" s="25"/>
      <c r="J8" s="24"/>
      <c r="K8" s="158"/>
      <c r="L8" s="25"/>
      <c r="M8" s="25"/>
      <c r="N8" s="25"/>
      <c r="O8" s="24"/>
      <c r="P8" s="24"/>
      <c r="Q8" s="208" t="s">
        <v>72</v>
      </c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10"/>
      <c r="BS8" s="11"/>
      <c r="BT8" s="224"/>
    </row>
    <row r="9" spans="1:148" ht="15.75" x14ac:dyDescent="0.25">
      <c r="A9" s="221"/>
      <c r="B9" s="221"/>
      <c r="C9" s="222"/>
      <c r="D9" s="12"/>
      <c r="E9" s="157"/>
      <c r="F9" s="13"/>
      <c r="G9" s="13"/>
      <c r="H9" s="13"/>
      <c r="I9" s="14"/>
      <c r="J9" s="13"/>
      <c r="K9" s="157"/>
      <c r="L9" s="14"/>
      <c r="M9" s="14"/>
      <c r="N9" s="14"/>
      <c r="O9" s="13"/>
      <c r="P9" s="13"/>
      <c r="Q9" s="32">
        <v>1</v>
      </c>
      <c r="R9" s="32">
        <v>2</v>
      </c>
      <c r="S9" s="32">
        <v>3</v>
      </c>
      <c r="T9" s="32">
        <v>4</v>
      </c>
      <c r="U9" s="33">
        <v>5</v>
      </c>
      <c r="V9" s="33">
        <v>6</v>
      </c>
      <c r="W9" s="33">
        <v>7</v>
      </c>
      <c r="X9" s="32">
        <v>8</v>
      </c>
      <c r="Y9" s="33">
        <v>9</v>
      </c>
      <c r="Z9" s="33">
        <v>10</v>
      </c>
      <c r="AA9" s="32">
        <v>11</v>
      </c>
      <c r="AB9" s="32">
        <v>12</v>
      </c>
      <c r="AC9" s="33">
        <v>13</v>
      </c>
      <c r="AD9" s="33">
        <v>14</v>
      </c>
      <c r="AE9" s="32">
        <v>15</v>
      </c>
      <c r="AF9" s="33">
        <v>16</v>
      </c>
      <c r="AG9" s="32">
        <v>17</v>
      </c>
      <c r="AH9" s="34"/>
      <c r="AI9" s="32">
        <f>AG9+1</f>
        <v>18</v>
      </c>
      <c r="AJ9" s="32">
        <f>AI9+1</f>
        <v>19</v>
      </c>
      <c r="AK9" s="32">
        <f>AJ9+1</f>
        <v>20</v>
      </c>
      <c r="AL9" s="32">
        <f>AK9+1</f>
        <v>21</v>
      </c>
      <c r="AM9" s="32">
        <v>22</v>
      </c>
      <c r="AN9" s="32">
        <f t="shared" ref="AN9:BF9" si="2">AM9+1</f>
        <v>23</v>
      </c>
      <c r="AO9" s="32">
        <f t="shared" si="2"/>
        <v>24</v>
      </c>
      <c r="AP9" s="32">
        <f t="shared" si="2"/>
        <v>25</v>
      </c>
      <c r="AQ9" s="35">
        <f t="shared" si="2"/>
        <v>26</v>
      </c>
      <c r="AR9" s="36">
        <f t="shared" si="2"/>
        <v>27</v>
      </c>
      <c r="AS9" s="36">
        <f t="shared" si="2"/>
        <v>28</v>
      </c>
      <c r="AT9" s="32">
        <f t="shared" si="2"/>
        <v>29</v>
      </c>
      <c r="AU9" s="32">
        <f t="shared" si="2"/>
        <v>30</v>
      </c>
      <c r="AV9" s="33">
        <f t="shared" si="2"/>
        <v>31</v>
      </c>
      <c r="AW9" s="32">
        <f t="shared" si="2"/>
        <v>32</v>
      </c>
      <c r="AX9" s="33">
        <f t="shared" si="2"/>
        <v>33</v>
      </c>
      <c r="AY9" s="33">
        <f t="shared" si="2"/>
        <v>34</v>
      </c>
      <c r="AZ9" s="33">
        <f t="shared" si="2"/>
        <v>35</v>
      </c>
      <c r="BA9" s="32">
        <f t="shared" si="2"/>
        <v>36</v>
      </c>
      <c r="BB9" s="33">
        <f t="shared" si="2"/>
        <v>37</v>
      </c>
      <c r="BC9" s="33">
        <f t="shared" si="2"/>
        <v>38</v>
      </c>
      <c r="BD9" s="32">
        <f t="shared" si="2"/>
        <v>39</v>
      </c>
      <c r="BE9" s="33">
        <f t="shared" si="2"/>
        <v>40</v>
      </c>
      <c r="BF9" s="33">
        <f t="shared" si="2"/>
        <v>41</v>
      </c>
      <c r="BG9" s="10"/>
      <c r="BH9" s="32">
        <f>BF9+1</f>
        <v>42</v>
      </c>
      <c r="BI9" s="32">
        <f t="shared" ref="BI9:BR9" si="3">BH9+1</f>
        <v>43</v>
      </c>
      <c r="BJ9" s="32">
        <f t="shared" si="3"/>
        <v>44</v>
      </c>
      <c r="BK9" s="32">
        <f t="shared" si="3"/>
        <v>45</v>
      </c>
      <c r="BL9" s="32">
        <f t="shared" si="3"/>
        <v>46</v>
      </c>
      <c r="BM9" s="32">
        <f t="shared" si="3"/>
        <v>47</v>
      </c>
      <c r="BN9" s="32">
        <f t="shared" si="3"/>
        <v>48</v>
      </c>
      <c r="BO9" s="32">
        <f t="shared" si="3"/>
        <v>49</v>
      </c>
      <c r="BP9" s="32">
        <f t="shared" si="3"/>
        <v>50</v>
      </c>
      <c r="BQ9" s="32">
        <f t="shared" si="3"/>
        <v>51</v>
      </c>
      <c r="BR9" s="32">
        <f t="shared" si="3"/>
        <v>52</v>
      </c>
      <c r="BS9" s="11"/>
      <c r="BT9" s="224"/>
    </row>
    <row r="10" spans="1:148" s="47" customFormat="1" ht="31.5" customHeight="1" x14ac:dyDescent="0.25">
      <c r="A10" s="159" t="s">
        <v>73</v>
      </c>
      <c r="B10" s="159" t="s">
        <v>74</v>
      </c>
      <c r="C10" s="37"/>
      <c r="D10" s="38"/>
      <c r="E10" s="160"/>
      <c r="F10" s="38"/>
      <c r="G10" s="38"/>
      <c r="H10" s="38"/>
      <c r="I10" s="38"/>
      <c r="J10" s="38"/>
      <c r="K10" s="161"/>
      <c r="L10" s="39"/>
      <c r="M10" s="39"/>
      <c r="N10" s="39"/>
      <c r="O10" s="40"/>
      <c r="P10" s="41"/>
      <c r="Q10" s="42">
        <f>SUM(Q11:Q24)</f>
        <v>36</v>
      </c>
      <c r="R10" s="42">
        <f t="shared" ref="R10:BI10" si="4">SUM(R11:R24)</f>
        <v>36</v>
      </c>
      <c r="S10" s="42">
        <f t="shared" si="4"/>
        <v>36</v>
      </c>
      <c r="T10" s="42">
        <f t="shared" si="4"/>
        <v>36</v>
      </c>
      <c r="U10" s="42">
        <f t="shared" si="4"/>
        <v>36</v>
      </c>
      <c r="V10" s="42">
        <f t="shared" si="4"/>
        <v>36</v>
      </c>
      <c r="W10" s="42">
        <f t="shared" si="4"/>
        <v>36</v>
      </c>
      <c r="X10" s="42">
        <f t="shared" si="4"/>
        <v>36</v>
      </c>
      <c r="Y10" s="42">
        <f t="shared" si="4"/>
        <v>36</v>
      </c>
      <c r="Z10" s="42">
        <f t="shared" si="4"/>
        <v>36</v>
      </c>
      <c r="AA10" s="42">
        <f t="shared" si="4"/>
        <v>36</v>
      </c>
      <c r="AB10" s="42">
        <f t="shared" si="4"/>
        <v>36</v>
      </c>
      <c r="AC10" s="42">
        <f t="shared" si="4"/>
        <v>36</v>
      </c>
      <c r="AD10" s="42">
        <f t="shared" si="4"/>
        <v>36</v>
      </c>
      <c r="AE10" s="42">
        <f t="shared" si="4"/>
        <v>36</v>
      </c>
      <c r="AF10" s="42">
        <f t="shared" si="4"/>
        <v>36</v>
      </c>
      <c r="AG10" s="42">
        <f t="shared" si="4"/>
        <v>36</v>
      </c>
      <c r="AH10" s="43">
        <f>SUM(Q10:AG10)</f>
        <v>612</v>
      </c>
      <c r="AI10" s="44" t="s">
        <v>75</v>
      </c>
      <c r="AJ10" s="44" t="s">
        <v>75</v>
      </c>
      <c r="AK10" s="42">
        <f t="shared" si="4"/>
        <v>30</v>
      </c>
      <c r="AL10" s="42">
        <f t="shared" si="4"/>
        <v>30</v>
      </c>
      <c r="AM10" s="42">
        <f t="shared" si="4"/>
        <v>30</v>
      </c>
      <c r="AN10" s="42">
        <f t="shared" si="4"/>
        <v>30</v>
      </c>
      <c r="AO10" s="42">
        <f t="shared" si="4"/>
        <v>30</v>
      </c>
      <c r="AP10" s="42">
        <f t="shared" si="4"/>
        <v>30</v>
      </c>
      <c r="AQ10" s="42">
        <f t="shared" si="4"/>
        <v>30</v>
      </c>
      <c r="AR10" s="42">
        <f t="shared" si="4"/>
        <v>30</v>
      </c>
      <c r="AS10" s="42">
        <f t="shared" si="4"/>
        <v>30</v>
      </c>
      <c r="AT10" s="42">
        <f t="shared" si="4"/>
        <v>30</v>
      </c>
      <c r="AU10" s="42">
        <f t="shared" si="4"/>
        <v>30</v>
      </c>
      <c r="AV10" s="42">
        <f t="shared" si="4"/>
        <v>30</v>
      </c>
      <c r="AW10" s="42">
        <f t="shared" si="4"/>
        <v>30</v>
      </c>
      <c r="AX10" s="42">
        <f t="shared" si="4"/>
        <v>30</v>
      </c>
      <c r="AY10" s="42">
        <f t="shared" si="4"/>
        <v>30</v>
      </c>
      <c r="AZ10" s="42">
        <f t="shared" si="4"/>
        <v>30</v>
      </c>
      <c r="BA10" s="42">
        <f t="shared" si="4"/>
        <v>30</v>
      </c>
      <c r="BB10" s="42">
        <f t="shared" si="4"/>
        <v>30</v>
      </c>
      <c r="BC10" s="42">
        <f t="shared" si="4"/>
        <v>30</v>
      </c>
      <c r="BD10" s="42">
        <f t="shared" si="4"/>
        <v>30</v>
      </c>
      <c r="BE10" s="42">
        <f t="shared" si="4"/>
        <v>0</v>
      </c>
      <c r="BF10" s="42">
        <f t="shared" si="4"/>
        <v>30</v>
      </c>
      <c r="BG10" s="42">
        <f>SUM(AK10:BF10)</f>
        <v>630</v>
      </c>
      <c r="BH10" s="42">
        <f t="shared" si="4"/>
        <v>32</v>
      </c>
      <c r="BI10" s="42">
        <f t="shared" si="4"/>
        <v>12</v>
      </c>
      <c r="BJ10" s="162" t="s">
        <v>75</v>
      </c>
      <c r="BK10" s="162" t="s">
        <v>75</v>
      </c>
      <c r="BL10" s="162" t="s">
        <v>75</v>
      </c>
      <c r="BM10" s="162" t="s">
        <v>75</v>
      </c>
      <c r="BN10" s="162" t="s">
        <v>75</v>
      </c>
      <c r="BO10" s="162" t="s">
        <v>75</v>
      </c>
      <c r="BP10" s="162" t="s">
        <v>75</v>
      </c>
      <c r="BQ10" s="162" t="s">
        <v>75</v>
      </c>
      <c r="BR10" s="162" t="s">
        <v>75</v>
      </c>
      <c r="BS10" s="45">
        <f>AH10+BG10+BH10+BI10</f>
        <v>1286</v>
      </c>
      <c r="BT10" s="75">
        <f>BS10</f>
        <v>1286</v>
      </c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</row>
    <row r="11" spans="1:148" s="60" customFormat="1" ht="31.5" customHeight="1" x14ac:dyDescent="0.25">
      <c r="A11" s="163" t="s">
        <v>76</v>
      </c>
      <c r="B11" s="71" t="s">
        <v>77</v>
      </c>
      <c r="C11" s="49" t="s">
        <v>78</v>
      </c>
      <c r="D11" s="50">
        <v>17</v>
      </c>
      <c r="E11" s="147">
        <f>D11/17</f>
        <v>1</v>
      </c>
      <c r="F11" s="127"/>
      <c r="G11" s="117"/>
      <c r="H11" s="164"/>
      <c r="I11" s="118"/>
      <c r="J11" s="51">
        <v>46</v>
      </c>
      <c r="K11" s="165">
        <f>J11/21</f>
        <v>2.1904761904761907</v>
      </c>
      <c r="L11" s="127"/>
      <c r="M11" s="129"/>
      <c r="N11" s="52">
        <v>3</v>
      </c>
      <c r="O11" s="53">
        <v>6</v>
      </c>
      <c r="P11" s="54"/>
      <c r="Q11" s="55">
        <v>1</v>
      </c>
      <c r="R11" s="55">
        <v>1</v>
      </c>
      <c r="S11" s="55">
        <v>1</v>
      </c>
      <c r="T11" s="55">
        <v>1</v>
      </c>
      <c r="U11" s="55">
        <v>1</v>
      </c>
      <c r="V11" s="55">
        <v>1</v>
      </c>
      <c r="W11" s="55">
        <v>1</v>
      </c>
      <c r="X11" s="55">
        <v>1</v>
      </c>
      <c r="Y11" s="55">
        <v>1</v>
      </c>
      <c r="Z11" s="55">
        <v>1</v>
      </c>
      <c r="AA11" s="55">
        <v>1</v>
      </c>
      <c r="AB11" s="55">
        <v>1</v>
      </c>
      <c r="AC11" s="55">
        <v>1</v>
      </c>
      <c r="AD11" s="55">
        <v>1</v>
      </c>
      <c r="AE11" s="55">
        <v>1</v>
      </c>
      <c r="AF11" s="55">
        <v>1</v>
      </c>
      <c r="AG11" s="55">
        <v>1</v>
      </c>
      <c r="AH11" s="43">
        <f t="shared" ref="AH11:AH36" si="5">SUM(Q11:AG11)</f>
        <v>17</v>
      </c>
      <c r="AI11" s="44" t="s">
        <v>75</v>
      </c>
      <c r="AJ11" s="44" t="s">
        <v>75</v>
      </c>
      <c r="AK11" s="55">
        <v>2</v>
      </c>
      <c r="AL11" s="55">
        <v>2</v>
      </c>
      <c r="AM11" s="55">
        <v>2</v>
      </c>
      <c r="AN11" s="55">
        <v>2</v>
      </c>
      <c r="AO11" s="55">
        <v>2</v>
      </c>
      <c r="AP11" s="55">
        <v>2</v>
      </c>
      <c r="AQ11" s="55">
        <v>2</v>
      </c>
      <c r="AR11" s="55">
        <v>2</v>
      </c>
      <c r="AS11" s="55">
        <v>2</v>
      </c>
      <c r="AT11" s="55">
        <v>2</v>
      </c>
      <c r="AU11" s="55">
        <v>2</v>
      </c>
      <c r="AV11" s="55">
        <v>2</v>
      </c>
      <c r="AW11" s="55">
        <v>2</v>
      </c>
      <c r="AX11" s="55">
        <v>2</v>
      </c>
      <c r="AY11" s="55">
        <v>2</v>
      </c>
      <c r="AZ11" s="55">
        <v>2</v>
      </c>
      <c r="BA11" s="55">
        <v>2</v>
      </c>
      <c r="BB11" s="55">
        <v>2</v>
      </c>
      <c r="BC11" s="55">
        <v>2</v>
      </c>
      <c r="BD11" s="55">
        <v>2</v>
      </c>
      <c r="BE11" s="56"/>
      <c r="BF11" s="55">
        <v>2</v>
      </c>
      <c r="BG11" s="42">
        <f t="shared" ref="BG11:BG36" si="6">SUM(AK11:BF11)</f>
        <v>42</v>
      </c>
      <c r="BH11" s="57">
        <v>9</v>
      </c>
      <c r="BI11" s="69"/>
      <c r="BJ11" s="162" t="s">
        <v>75</v>
      </c>
      <c r="BK11" s="162" t="s">
        <v>75</v>
      </c>
      <c r="BL11" s="162" t="s">
        <v>75</v>
      </c>
      <c r="BM11" s="162" t="s">
        <v>75</v>
      </c>
      <c r="BN11" s="162" t="s">
        <v>75</v>
      </c>
      <c r="BO11" s="162" t="s">
        <v>75</v>
      </c>
      <c r="BP11" s="162" t="s">
        <v>75</v>
      </c>
      <c r="BQ11" s="162" t="s">
        <v>75</v>
      </c>
      <c r="BR11" s="162" t="s">
        <v>75</v>
      </c>
      <c r="BS11" s="45">
        <f t="shared" ref="BS11:BS36" si="7">AH11+BG11+BH11+BI11</f>
        <v>68</v>
      </c>
      <c r="BT11" s="58">
        <f>BS11</f>
        <v>68</v>
      </c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</row>
    <row r="12" spans="1:148" s="60" customFormat="1" ht="31.5" customHeight="1" x14ac:dyDescent="0.25">
      <c r="A12" s="163" t="s">
        <v>79</v>
      </c>
      <c r="B12" s="71" t="s">
        <v>80</v>
      </c>
      <c r="C12" s="49" t="s">
        <v>81</v>
      </c>
      <c r="D12" s="61">
        <v>51</v>
      </c>
      <c r="E12" s="147">
        <f t="shared" ref="E12:E24" si="8">D12/17</f>
        <v>3</v>
      </c>
      <c r="F12" s="127"/>
      <c r="G12" s="117"/>
      <c r="H12" s="164"/>
      <c r="I12" s="118"/>
      <c r="J12" s="62">
        <v>57</v>
      </c>
      <c r="K12" s="165">
        <f t="shared" ref="K12:K30" si="9">J12/21</f>
        <v>2.7142857142857144</v>
      </c>
      <c r="L12" s="127"/>
      <c r="M12" s="129"/>
      <c r="N12" s="63"/>
      <c r="O12" s="64"/>
      <c r="P12" s="54"/>
      <c r="Q12" s="55">
        <v>3</v>
      </c>
      <c r="R12" s="55">
        <v>3</v>
      </c>
      <c r="S12" s="55">
        <v>3</v>
      </c>
      <c r="T12" s="55">
        <v>3</v>
      </c>
      <c r="U12" s="55">
        <v>3</v>
      </c>
      <c r="V12" s="55">
        <v>3</v>
      </c>
      <c r="W12" s="55">
        <v>3</v>
      </c>
      <c r="X12" s="55">
        <v>3</v>
      </c>
      <c r="Y12" s="55">
        <v>3</v>
      </c>
      <c r="Z12" s="55">
        <v>3</v>
      </c>
      <c r="AA12" s="55">
        <v>3</v>
      </c>
      <c r="AB12" s="55">
        <v>3</v>
      </c>
      <c r="AC12" s="55">
        <v>3</v>
      </c>
      <c r="AD12" s="55">
        <v>3</v>
      </c>
      <c r="AE12" s="55">
        <v>3</v>
      </c>
      <c r="AF12" s="55">
        <v>3</v>
      </c>
      <c r="AG12" s="55">
        <v>3</v>
      </c>
      <c r="AH12" s="43">
        <f t="shared" si="5"/>
        <v>51</v>
      </c>
      <c r="AI12" s="44" t="s">
        <v>75</v>
      </c>
      <c r="AJ12" s="44" t="s">
        <v>75</v>
      </c>
      <c r="AK12" s="55">
        <v>3</v>
      </c>
      <c r="AL12" s="55">
        <v>3</v>
      </c>
      <c r="AM12" s="55">
        <v>3</v>
      </c>
      <c r="AN12" s="55">
        <v>3</v>
      </c>
      <c r="AO12" s="55">
        <v>3</v>
      </c>
      <c r="AP12" s="55">
        <v>3</v>
      </c>
      <c r="AQ12" s="55">
        <v>3</v>
      </c>
      <c r="AR12" s="55">
        <v>3</v>
      </c>
      <c r="AS12" s="55">
        <v>3</v>
      </c>
      <c r="AT12" s="55">
        <v>3</v>
      </c>
      <c r="AU12" s="55">
        <v>3</v>
      </c>
      <c r="AV12" s="55">
        <v>3</v>
      </c>
      <c r="AW12" s="55">
        <v>3</v>
      </c>
      <c r="AX12" s="55">
        <v>3</v>
      </c>
      <c r="AY12" s="55">
        <v>3</v>
      </c>
      <c r="AZ12" s="55">
        <v>3</v>
      </c>
      <c r="BA12" s="55">
        <v>3</v>
      </c>
      <c r="BB12" s="55">
        <v>3</v>
      </c>
      <c r="BC12" s="55">
        <v>3</v>
      </c>
      <c r="BD12" s="55">
        <v>3</v>
      </c>
      <c r="BE12" s="56"/>
      <c r="BF12" s="65">
        <v>3</v>
      </c>
      <c r="BG12" s="42">
        <f t="shared" si="6"/>
        <v>63</v>
      </c>
      <c r="BH12" s="69"/>
      <c r="BI12" s="69"/>
      <c r="BJ12" s="162" t="s">
        <v>75</v>
      </c>
      <c r="BK12" s="162" t="s">
        <v>75</v>
      </c>
      <c r="BL12" s="162" t="s">
        <v>75</v>
      </c>
      <c r="BM12" s="162" t="s">
        <v>75</v>
      </c>
      <c r="BN12" s="162" t="s">
        <v>75</v>
      </c>
      <c r="BO12" s="162" t="s">
        <v>75</v>
      </c>
      <c r="BP12" s="162" t="s">
        <v>75</v>
      </c>
      <c r="BQ12" s="162" t="s">
        <v>75</v>
      </c>
      <c r="BR12" s="162" t="s">
        <v>75</v>
      </c>
      <c r="BS12" s="45">
        <f t="shared" si="7"/>
        <v>114</v>
      </c>
      <c r="BT12" s="58">
        <f t="shared" ref="BT12:BT36" si="10">BS12</f>
        <v>114</v>
      </c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</row>
    <row r="13" spans="1:148" s="60" customFormat="1" ht="31.5" customHeight="1" x14ac:dyDescent="0.25">
      <c r="A13" s="163" t="s">
        <v>82</v>
      </c>
      <c r="B13" s="71" t="s">
        <v>83</v>
      </c>
      <c r="C13" s="49" t="s">
        <v>84</v>
      </c>
      <c r="D13" s="61">
        <v>68</v>
      </c>
      <c r="E13" s="147">
        <f t="shared" si="8"/>
        <v>4</v>
      </c>
      <c r="F13" s="127"/>
      <c r="G13" s="117"/>
      <c r="H13" s="164"/>
      <c r="I13" s="118"/>
      <c r="J13" s="62">
        <v>68</v>
      </c>
      <c r="K13" s="165">
        <f t="shared" si="9"/>
        <v>3.2380952380952381</v>
      </c>
      <c r="L13" s="127"/>
      <c r="M13" s="129"/>
      <c r="N13" s="63"/>
      <c r="O13" s="64"/>
      <c r="P13" s="54"/>
      <c r="Q13" s="55">
        <v>4</v>
      </c>
      <c r="R13" s="55">
        <v>4</v>
      </c>
      <c r="S13" s="55">
        <v>4</v>
      </c>
      <c r="T13" s="55">
        <v>4</v>
      </c>
      <c r="U13" s="55">
        <v>4</v>
      </c>
      <c r="V13" s="55">
        <v>4</v>
      </c>
      <c r="W13" s="55">
        <v>4</v>
      </c>
      <c r="X13" s="55">
        <v>4</v>
      </c>
      <c r="Y13" s="55">
        <v>4</v>
      </c>
      <c r="Z13" s="55">
        <v>4</v>
      </c>
      <c r="AA13" s="55">
        <v>4</v>
      </c>
      <c r="AB13" s="55">
        <v>4</v>
      </c>
      <c r="AC13" s="55">
        <v>4</v>
      </c>
      <c r="AD13" s="55">
        <v>4</v>
      </c>
      <c r="AE13" s="55">
        <v>4</v>
      </c>
      <c r="AF13" s="55">
        <v>4</v>
      </c>
      <c r="AG13" s="55">
        <v>4</v>
      </c>
      <c r="AH13" s="43">
        <f t="shared" si="5"/>
        <v>68</v>
      </c>
      <c r="AI13" s="44" t="s">
        <v>75</v>
      </c>
      <c r="AJ13" s="44" t="s">
        <v>75</v>
      </c>
      <c r="AK13" s="55">
        <v>3</v>
      </c>
      <c r="AL13" s="55">
        <v>3</v>
      </c>
      <c r="AM13" s="55">
        <v>3</v>
      </c>
      <c r="AN13" s="55">
        <v>3</v>
      </c>
      <c r="AO13" s="55">
        <v>3</v>
      </c>
      <c r="AP13" s="55">
        <v>3</v>
      </c>
      <c r="AQ13" s="55">
        <v>3</v>
      </c>
      <c r="AR13" s="55">
        <v>3</v>
      </c>
      <c r="AS13" s="55">
        <v>3</v>
      </c>
      <c r="AT13" s="55">
        <v>3</v>
      </c>
      <c r="AU13" s="55">
        <v>3</v>
      </c>
      <c r="AV13" s="55">
        <v>3</v>
      </c>
      <c r="AW13" s="55">
        <v>3</v>
      </c>
      <c r="AX13" s="55">
        <v>3</v>
      </c>
      <c r="AY13" s="55">
        <v>3</v>
      </c>
      <c r="AZ13" s="55">
        <v>3</v>
      </c>
      <c r="BA13" s="55">
        <v>3</v>
      </c>
      <c r="BB13" s="55">
        <v>3</v>
      </c>
      <c r="BC13" s="55">
        <v>3</v>
      </c>
      <c r="BD13" s="55">
        <v>3</v>
      </c>
      <c r="BE13" s="56"/>
      <c r="BF13" s="65">
        <v>3</v>
      </c>
      <c r="BG13" s="42">
        <f t="shared" si="6"/>
        <v>63</v>
      </c>
      <c r="BH13" s="69"/>
      <c r="BI13" s="69"/>
      <c r="BJ13" s="162" t="s">
        <v>75</v>
      </c>
      <c r="BK13" s="162" t="s">
        <v>75</v>
      </c>
      <c r="BL13" s="162" t="s">
        <v>75</v>
      </c>
      <c r="BM13" s="162" t="s">
        <v>75</v>
      </c>
      <c r="BN13" s="162" t="s">
        <v>75</v>
      </c>
      <c r="BO13" s="162" t="s">
        <v>75</v>
      </c>
      <c r="BP13" s="162" t="s">
        <v>75</v>
      </c>
      <c r="BQ13" s="162" t="s">
        <v>75</v>
      </c>
      <c r="BR13" s="162" t="s">
        <v>75</v>
      </c>
      <c r="BS13" s="45">
        <f t="shared" si="7"/>
        <v>131</v>
      </c>
      <c r="BT13" s="58">
        <f t="shared" si="10"/>
        <v>131</v>
      </c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</row>
    <row r="14" spans="1:148" s="60" customFormat="1" ht="31.5" customHeight="1" x14ac:dyDescent="0.25">
      <c r="A14" s="163" t="s">
        <v>85</v>
      </c>
      <c r="B14" s="71" t="s">
        <v>86</v>
      </c>
      <c r="C14" s="49" t="s">
        <v>84</v>
      </c>
      <c r="D14" s="61">
        <v>40</v>
      </c>
      <c r="E14" s="147">
        <f t="shared" si="8"/>
        <v>2.3529411764705883</v>
      </c>
      <c r="F14" s="127"/>
      <c r="G14" s="117"/>
      <c r="H14" s="164"/>
      <c r="I14" s="118"/>
      <c r="J14" s="62">
        <v>32</v>
      </c>
      <c r="K14" s="165">
        <f t="shared" si="9"/>
        <v>1.5238095238095237</v>
      </c>
      <c r="L14" s="127"/>
      <c r="M14" s="129"/>
      <c r="N14" s="63"/>
      <c r="O14" s="64"/>
      <c r="P14" s="54"/>
      <c r="Q14" s="55">
        <v>2</v>
      </c>
      <c r="R14" s="55">
        <v>2</v>
      </c>
      <c r="S14" s="55">
        <v>2</v>
      </c>
      <c r="T14" s="55">
        <v>2</v>
      </c>
      <c r="U14" s="55">
        <v>2</v>
      </c>
      <c r="V14" s="55">
        <v>2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3</v>
      </c>
      <c r="AC14" s="55">
        <v>3</v>
      </c>
      <c r="AD14" s="55">
        <v>3</v>
      </c>
      <c r="AE14" s="55">
        <v>3</v>
      </c>
      <c r="AF14" s="55">
        <v>3</v>
      </c>
      <c r="AG14" s="55">
        <v>3</v>
      </c>
      <c r="AH14" s="43">
        <f t="shared" si="5"/>
        <v>40</v>
      </c>
      <c r="AI14" s="44" t="s">
        <v>75</v>
      </c>
      <c r="AJ14" s="44" t="s">
        <v>75</v>
      </c>
      <c r="AK14" s="55">
        <v>2</v>
      </c>
      <c r="AL14" s="55">
        <v>2</v>
      </c>
      <c r="AM14" s="55">
        <v>2</v>
      </c>
      <c r="AN14" s="55">
        <v>2</v>
      </c>
      <c r="AO14" s="55">
        <v>2</v>
      </c>
      <c r="AP14" s="55">
        <v>2</v>
      </c>
      <c r="AQ14" s="55">
        <v>2</v>
      </c>
      <c r="AR14" s="55">
        <v>2</v>
      </c>
      <c r="AS14" s="55">
        <v>2</v>
      </c>
      <c r="AT14" s="55">
        <v>2</v>
      </c>
      <c r="AU14" s="55">
        <v>2</v>
      </c>
      <c r="AV14" s="55">
        <v>2</v>
      </c>
      <c r="AW14" s="55">
        <v>2</v>
      </c>
      <c r="AX14" s="55">
        <v>2</v>
      </c>
      <c r="AY14" s="55">
        <v>2</v>
      </c>
      <c r="AZ14" s="55">
        <v>2</v>
      </c>
      <c r="BA14" s="55">
        <v>2</v>
      </c>
      <c r="BB14" s="55">
        <v>2</v>
      </c>
      <c r="BC14" s="55">
        <v>2</v>
      </c>
      <c r="BD14" s="55">
        <v>2</v>
      </c>
      <c r="BE14" s="56"/>
      <c r="BF14" s="65">
        <v>2</v>
      </c>
      <c r="BG14" s="42">
        <f t="shared" si="6"/>
        <v>42</v>
      </c>
      <c r="BH14" s="69"/>
      <c r="BI14" s="69"/>
      <c r="BJ14" s="162" t="s">
        <v>75</v>
      </c>
      <c r="BK14" s="162" t="s">
        <v>75</v>
      </c>
      <c r="BL14" s="162" t="s">
        <v>75</v>
      </c>
      <c r="BM14" s="162" t="s">
        <v>75</v>
      </c>
      <c r="BN14" s="162" t="s">
        <v>75</v>
      </c>
      <c r="BO14" s="162" t="s">
        <v>75</v>
      </c>
      <c r="BP14" s="162" t="s">
        <v>75</v>
      </c>
      <c r="BQ14" s="162" t="s">
        <v>75</v>
      </c>
      <c r="BR14" s="162" t="s">
        <v>75</v>
      </c>
      <c r="BS14" s="45">
        <f t="shared" si="7"/>
        <v>82</v>
      </c>
      <c r="BT14" s="58">
        <f t="shared" si="10"/>
        <v>82</v>
      </c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</row>
    <row r="15" spans="1:148" s="60" customFormat="1" ht="31.5" customHeight="1" x14ac:dyDescent="0.25">
      <c r="A15" s="163" t="s">
        <v>87</v>
      </c>
      <c r="B15" s="71" t="s">
        <v>88</v>
      </c>
      <c r="C15" s="49" t="s">
        <v>84</v>
      </c>
      <c r="D15" s="66">
        <v>51</v>
      </c>
      <c r="E15" s="147">
        <f t="shared" si="8"/>
        <v>3</v>
      </c>
      <c r="F15" s="127"/>
      <c r="G15" s="117"/>
      <c r="H15" s="164"/>
      <c r="I15" s="118"/>
      <c r="J15" s="62">
        <v>21</v>
      </c>
      <c r="K15" s="165">
        <f t="shared" si="9"/>
        <v>1</v>
      </c>
      <c r="L15" s="127"/>
      <c r="M15" s="129"/>
      <c r="N15" s="63"/>
      <c r="O15" s="64"/>
      <c r="P15" s="54"/>
      <c r="Q15" s="55">
        <v>3</v>
      </c>
      <c r="R15" s="55">
        <v>3</v>
      </c>
      <c r="S15" s="55">
        <v>3</v>
      </c>
      <c r="T15" s="55">
        <v>3</v>
      </c>
      <c r="U15" s="55">
        <v>3</v>
      </c>
      <c r="V15" s="55">
        <v>3</v>
      </c>
      <c r="W15" s="55">
        <v>3</v>
      </c>
      <c r="X15" s="55">
        <v>3</v>
      </c>
      <c r="Y15" s="55">
        <v>3</v>
      </c>
      <c r="Z15" s="55">
        <v>3</v>
      </c>
      <c r="AA15" s="55">
        <v>3</v>
      </c>
      <c r="AB15" s="55">
        <v>3</v>
      </c>
      <c r="AC15" s="55">
        <v>3</v>
      </c>
      <c r="AD15" s="55">
        <v>3</v>
      </c>
      <c r="AE15" s="55">
        <v>3</v>
      </c>
      <c r="AF15" s="55">
        <v>3</v>
      </c>
      <c r="AG15" s="55">
        <v>3</v>
      </c>
      <c r="AH15" s="43">
        <f t="shared" si="5"/>
        <v>51</v>
      </c>
      <c r="AI15" s="44" t="s">
        <v>75</v>
      </c>
      <c r="AJ15" s="44" t="s">
        <v>75</v>
      </c>
      <c r="AK15" s="55">
        <v>1</v>
      </c>
      <c r="AL15" s="55">
        <v>1</v>
      </c>
      <c r="AM15" s="55">
        <v>1</v>
      </c>
      <c r="AN15" s="55">
        <v>1</v>
      </c>
      <c r="AO15" s="55">
        <v>1</v>
      </c>
      <c r="AP15" s="55">
        <v>1</v>
      </c>
      <c r="AQ15" s="55">
        <v>1</v>
      </c>
      <c r="AR15" s="55">
        <v>1</v>
      </c>
      <c r="AS15" s="55">
        <v>1</v>
      </c>
      <c r="AT15" s="55">
        <v>1</v>
      </c>
      <c r="AU15" s="55">
        <v>1</v>
      </c>
      <c r="AV15" s="55">
        <v>1</v>
      </c>
      <c r="AW15" s="55">
        <v>1</v>
      </c>
      <c r="AX15" s="55">
        <v>1</v>
      </c>
      <c r="AY15" s="55">
        <v>1</v>
      </c>
      <c r="AZ15" s="55">
        <v>1</v>
      </c>
      <c r="BA15" s="55">
        <v>1</v>
      </c>
      <c r="BB15" s="55">
        <v>1</v>
      </c>
      <c r="BC15" s="55">
        <v>1</v>
      </c>
      <c r="BD15" s="55">
        <v>1</v>
      </c>
      <c r="BE15" s="56"/>
      <c r="BF15" s="65">
        <v>1</v>
      </c>
      <c r="BG15" s="42">
        <f t="shared" si="6"/>
        <v>21</v>
      </c>
      <c r="BH15" s="69"/>
      <c r="BI15" s="69"/>
      <c r="BJ15" s="162" t="s">
        <v>75</v>
      </c>
      <c r="BK15" s="162" t="s">
        <v>75</v>
      </c>
      <c r="BL15" s="162" t="s">
        <v>75</v>
      </c>
      <c r="BM15" s="162" t="s">
        <v>75</v>
      </c>
      <c r="BN15" s="162" t="s">
        <v>75</v>
      </c>
      <c r="BO15" s="162" t="s">
        <v>75</v>
      </c>
      <c r="BP15" s="162" t="s">
        <v>75</v>
      </c>
      <c r="BQ15" s="162" t="s">
        <v>75</v>
      </c>
      <c r="BR15" s="162" t="s">
        <v>75</v>
      </c>
      <c r="BS15" s="45">
        <f t="shared" si="7"/>
        <v>72</v>
      </c>
      <c r="BT15" s="58">
        <f t="shared" si="10"/>
        <v>72</v>
      </c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</row>
    <row r="16" spans="1:148" s="60" customFormat="1" ht="31.5" customHeight="1" x14ac:dyDescent="0.25">
      <c r="A16" s="163" t="s">
        <v>89</v>
      </c>
      <c r="B16" s="71" t="s">
        <v>90</v>
      </c>
      <c r="C16" s="49" t="s">
        <v>84</v>
      </c>
      <c r="D16" s="61">
        <v>51</v>
      </c>
      <c r="E16" s="147">
        <f t="shared" si="8"/>
        <v>3</v>
      </c>
      <c r="F16" s="127"/>
      <c r="G16" s="117"/>
      <c r="H16" s="164"/>
      <c r="I16" s="118"/>
      <c r="J16" s="62">
        <v>21</v>
      </c>
      <c r="K16" s="165">
        <f t="shared" si="9"/>
        <v>1</v>
      </c>
      <c r="L16" s="127"/>
      <c r="M16" s="129"/>
      <c r="N16" s="63"/>
      <c r="O16" s="64"/>
      <c r="P16" s="54"/>
      <c r="Q16" s="55">
        <v>3</v>
      </c>
      <c r="R16" s="55">
        <v>3</v>
      </c>
      <c r="S16" s="55">
        <v>3</v>
      </c>
      <c r="T16" s="55">
        <v>3</v>
      </c>
      <c r="U16" s="55">
        <v>3</v>
      </c>
      <c r="V16" s="55">
        <v>3</v>
      </c>
      <c r="W16" s="55">
        <v>3</v>
      </c>
      <c r="X16" s="55">
        <v>3</v>
      </c>
      <c r="Y16" s="55">
        <v>3</v>
      </c>
      <c r="Z16" s="55">
        <v>3</v>
      </c>
      <c r="AA16" s="55">
        <v>3</v>
      </c>
      <c r="AB16" s="55">
        <v>3</v>
      </c>
      <c r="AC16" s="55">
        <v>3</v>
      </c>
      <c r="AD16" s="55">
        <v>3</v>
      </c>
      <c r="AE16" s="55">
        <v>3</v>
      </c>
      <c r="AF16" s="55">
        <v>3</v>
      </c>
      <c r="AG16" s="55">
        <v>3</v>
      </c>
      <c r="AH16" s="43">
        <f t="shared" si="5"/>
        <v>51</v>
      </c>
      <c r="AI16" s="44" t="s">
        <v>75</v>
      </c>
      <c r="AJ16" s="44" t="s">
        <v>75</v>
      </c>
      <c r="AK16" s="55">
        <v>1</v>
      </c>
      <c r="AL16" s="55">
        <v>1</v>
      </c>
      <c r="AM16" s="55">
        <v>1</v>
      </c>
      <c r="AN16" s="55">
        <v>1</v>
      </c>
      <c r="AO16" s="55">
        <v>1</v>
      </c>
      <c r="AP16" s="55">
        <v>1</v>
      </c>
      <c r="AQ16" s="55">
        <v>1</v>
      </c>
      <c r="AR16" s="55">
        <v>1</v>
      </c>
      <c r="AS16" s="55">
        <v>1</v>
      </c>
      <c r="AT16" s="55">
        <v>1</v>
      </c>
      <c r="AU16" s="55">
        <v>1</v>
      </c>
      <c r="AV16" s="55">
        <v>1</v>
      </c>
      <c r="AW16" s="55">
        <v>1</v>
      </c>
      <c r="AX16" s="55">
        <v>1</v>
      </c>
      <c r="AY16" s="55">
        <v>1</v>
      </c>
      <c r="AZ16" s="55">
        <v>1</v>
      </c>
      <c r="BA16" s="55">
        <v>1</v>
      </c>
      <c r="BB16" s="55">
        <v>1</v>
      </c>
      <c r="BC16" s="55">
        <v>1</v>
      </c>
      <c r="BD16" s="55">
        <v>1</v>
      </c>
      <c r="BE16" s="56"/>
      <c r="BF16" s="65">
        <v>1</v>
      </c>
      <c r="BG16" s="42">
        <f t="shared" si="6"/>
        <v>21</v>
      </c>
      <c r="BH16" s="69"/>
      <c r="BI16" s="69"/>
      <c r="BJ16" s="162" t="s">
        <v>75</v>
      </c>
      <c r="BK16" s="162" t="s">
        <v>75</v>
      </c>
      <c r="BL16" s="162" t="s">
        <v>75</v>
      </c>
      <c r="BM16" s="162" t="s">
        <v>75</v>
      </c>
      <c r="BN16" s="162" t="s">
        <v>75</v>
      </c>
      <c r="BO16" s="162" t="s">
        <v>75</v>
      </c>
      <c r="BP16" s="162" t="s">
        <v>75</v>
      </c>
      <c r="BQ16" s="162" t="s">
        <v>75</v>
      </c>
      <c r="BR16" s="162" t="s">
        <v>75</v>
      </c>
      <c r="BS16" s="45">
        <f t="shared" si="7"/>
        <v>72</v>
      </c>
      <c r="BT16" s="58">
        <f t="shared" si="10"/>
        <v>72</v>
      </c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</row>
    <row r="17" spans="1:148" s="60" customFormat="1" ht="31.5" customHeight="1" x14ac:dyDescent="0.25">
      <c r="A17" s="163" t="s">
        <v>91</v>
      </c>
      <c r="B17" s="71" t="s">
        <v>105</v>
      </c>
      <c r="C17" s="49" t="s">
        <v>78</v>
      </c>
      <c r="D17" s="66">
        <v>68</v>
      </c>
      <c r="E17" s="147">
        <f t="shared" si="8"/>
        <v>4</v>
      </c>
      <c r="F17" s="127"/>
      <c r="G17" s="117"/>
      <c r="H17" s="164"/>
      <c r="I17" s="118"/>
      <c r="J17" s="51">
        <v>63</v>
      </c>
      <c r="K17" s="165">
        <f t="shared" si="9"/>
        <v>3</v>
      </c>
      <c r="L17" s="127"/>
      <c r="M17" s="129"/>
      <c r="N17" s="52">
        <v>7</v>
      </c>
      <c r="O17" s="53">
        <v>6</v>
      </c>
      <c r="P17" s="54"/>
      <c r="Q17" s="55">
        <v>4</v>
      </c>
      <c r="R17" s="55">
        <v>4</v>
      </c>
      <c r="S17" s="55">
        <v>4</v>
      </c>
      <c r="T17" s="55">
        <v>4</v>
      </c>
      <c r="U17" s="55">
        <v>4</v>
      </c>
      <c r="V17" s="55">
        <v>4</v>
      </c>
      <c r="W17" s="55">
        <v>4</v>
      </c>
      <c r="X17" s="55">
        <v>4</v>
      </c>
      <c r="Y17" s="55">
        <v>4</v>
      </c>
      <c r="Z17" s="55">
        <v>4</v>
      </c>
      <c r="AA17" s="55">
        <v>4</v>
      </c>
      <c r="AB17" s="55">
        <v>4</v>
      </c>
      <c r="AC17" s="55">
        <v>4</v>
      </c>
      <c r="AD17" s="55">
        <v>4</v>
      </c>
      <c r="AE17" s="55">
        <v>4</v>
      </c>
      <c r="AF17" s="55">
        <v>4</v>
      </c>
      <c r="AG17" s="55">
        <v>4</v>
      </c>
      <c r="AH17" s="43">
        <f t="shared" si="5"/>
        <v>68</v>
      </c>
      <c r="AI17" s="44" t="s">
        <v>75</v>
      </c>
      <c r="AJ17" s="44" t="s">
        <v>75</v>
      </c>
      <c r="AK17" s="55">
        <v>3</v>
      </c>
      <c r="AL17" s="55">
        <v>3</v>
      </c>
      <c r="AM17" s="55">
        <v>3</v>
      </c>
      <c r="AN17" s="55">
        <v>3</v>
      </c>
      <c r="AO17" s="55">
        <v>3</v>
      </c>
      <c r="AP17" s="55">
        <v>3</v>
      </c>
      <c r="AQ17" s="55">
        <v>3</v>
      </c>
      <c r="AR17" s="55">
        <v>3</v>
      </c>
      <c r="AS17" s="55">
        <v>3</v>
      </c>
      <c r="AT17" s="55">
        <v>3</v>
      </c>
      <c r="AU17" s="55">
        <v>3</v>
      </c>
      <c r="AV17" s="55">
        <v>3</v>
      </c>
      <c r="AW17" s="55">
        <v>3</v>
      </c>
      <c r="AX17" s="55">
        <v>3</v>
      </c>
      <c r="AY17" s="55">
        <v>3</v>
      </c>
      <c r="AZ17" s="55">
        <v>3</v>
      </c>
      <c r="BA17" s="55">
        <v>3</v>
      </c>
      <c r="BB17" s="55">
        <v>3</v>
      </c>
      <c r="BC17" s="55">
        <v>3</v>
      </c>
      <c r="BD17" s="55">
        <v>3</v>
      </c>
      <c r="BE17" s="56"/>
      <c r="BF17" s="55">
        <v>3</v>
      </c>
      <c r="BG17" s="42">
        <f t="shared" si="6"/>
        <v>63</v>
      </c>
      <c r="BH17" s="69">
        <v>1</v>
      </c>
      <c r="BI17" s="57">
        <v>12</v>
      </c>
      <c r="BJ17" s="162" t="s">
        <v>75</v>
      </c>
      <c r="BK17" s="162" t="s">
        <v>75</v>
      </c>
      <c r="BL17" s="162" t="s">
        <v>75</v>
      </c>
      <c r="BM17" s="162" t="s">
        <v>75</v>
      </c>
      <c r="BN17" s="162" t="s">
        <v>75</v>
      </c>
      <c r="BO17" s="162" t="s">
        <v>75</v>
      </c>
      <c r="BP17" s="162" t="s">
        <v>75</v>
      </c>
      <c r="BQ17" s="162" t="s">
        <v>75</v>
      </c>
      <c r="BR17" s="162" t="s">
        <v>75</v>
      </c>
      <c r="BS17" s="45">
        <f t="shared" si="7"/>
        <v>144</v>
      </c>
      <c r="BT17" s="58">
        <f t="shared" si="10"/>
        <v>144</v>
      </c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</row>
    <row r="18" spans="1:148" s="60" customFormat="1" ht="31.5" customHeight="1" x14ac:dyDescent="0.25">
      <c r="A18" s="163" t="s">
        <v>92</v>
      </c>
      <c r="B18" s="71" t="s">
        <v>93</v>
      </c>
      <c r="C18" s="49" t="s">
        <v>94</v>
      </c>
      <c r="D18" s="67">
        <v>34</v>
      </c>
      <c r="E18" s="147">
        <f t="shared" si="8"/>
        <v>2</v>
      </c>
      <c r="F18" s="127"/>
      <c r="G18" s="117"/>
      <c r="H18" s="164"/>
      <c r="I18" s="118"/>
      <c r="J18" s="62">
        <v>38</v>
      </c>
      <c r="K18" s="165">
        <f t="shared" si="9"/>
        <v>1.8095238095238095</v>
      </c>
      <c r="L18" s="127"/>
      <c r="M18" s="129"/>
      <c r="N18" s="63"/>
      <c r="O18" s="64"/>
      <c r="P18" s="54"/>
      <c r="Q18" s="55">
        <v>2</v>
      </c>
      <c r="R18" s="55">
        <v>2</v>
      </c>
      <c r="S18" s="55">
        <v>2</v>
      </c>
      <c r="T18" s="55">
        <v>2</v>
      </c>
      <c r="U18" s="55">
        <v>2</v>
      </c>
      <c r="V18" s="55">
        <v>2</v>
      </c>
      <c r="W18" s="55">
        <v>2</v>
      </c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68">
        <v>2</v>
      </c>
      <c r="AH18" s="43">
        <f t="shared" si="5"/>
        <v>34</v>
      </c>
      <c r="AI18" s="44" t="s">
        <v>75</v>
      </c>
      <c r="AJ18" s="44" t="s">
        <v>75</v>
      </c>
      <c r="AK18" s="55">
        <v>2</v>
      </c>
      <c r="AL18" s="55">
        <v>2</v>
      </c>
      <c r="AM18" s="55">
        <v>2</v>
      </c>
      <c r="AN18" s="55">
        <v>2</v>
      </c>
      <c r="AO18" s="55">
        <v>2</v>
      </c>
      <c r="AP18" s="55">
        <v>2</v>
      </c>
      <c r="AQ18" s="55">
        <v>2</v>
      </c>
      <c r="AR18" s="55">
        <v>2</v>
      </c>
      <c r="AS18" s="55">
        <v>2</v>
      </c>
      <c r="AT18" s="55">
        <v>2</v>
      </c>
      <c r="AU18" s="55">
        <v>2</v>
      </c>
      <c r="AV18" s="55">
        <v>2</v>
      </c>
      <c r="AW18" s="55">
        <v>2</v>
      </c>
      <c r="AX18" s="55">
        <v>2</v>
      </c>
      <c r="AY18" s="55">
        <v>2</v>
      </c>
      <c r="AZ18" s="55">
        <v>2</v>
      </c>
      <c r="BA18" s="55">
        <v>2</v>
      </c>
      <c r="BB18" s="55">
        <v>2</v>
      </c>
      <c r="BC18" s="55">
        <v>2</v>
      </c>
      <c r="BD18" s="55">
        <v>2</v>
      </c>
      <c r="BE18" s="56"/>
      <c r="BF18" s="65">
        <v>2</v>
      </c>
      <c r="BG18" s="42">
        <f t="shared" si="6"/>
        <v>42</v>
      </c>
      <c r="BH18" s="69"/>
      <c r="BI18" s="69"/>
      <c r="BJ18" s="162" t="s">
        <v>75</v>
      </c>
      <c r="BK18" s="162" t="s">
        <v>75</v>
      </c>
      <c r="BL18" s="162" t="s">
        <v>75</v>
      </c>
      <c r="BM18" s="162" t="s">
        <v>75</v>
      </c>
      <c r="BN18" s="162" t="s">
        <v>75</v>
      </c>
      <c r="BO18" s="162" t="s">
        <v>75</v>
      </c>
      <c r="BP18" s="162" t="s">
        <v>75</v>
      </c>
      <c r="BQ18" s="162" t="s">
        <v>75</v>
      </c>
      <c r="BR18" s="162" t="s">
        <v>75</v>
      </c>
      <c r="BS18" s="45">
        <f t="shared" si="7"/>
        <v>76</v>
      </c>
      <c r="BT18" s="58">
        <f t="shared" si="10"/>
        <v>76</v>
      </c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</row>
    <row r="19" spans="1:148" s="60" customFormat="1" ht="31.5" customHeight="1" x14ac:dyDescent="0.25">
      <c r="A19" s="163" t="s">
        <v>95</v>
      </c>
      <c r="B19" s="71" t="s">
        <v>96</v>
      </c>
      <c r="C19" s="49" t="s">
        <v>84</v>
      </c>
      <c r="D19" s="70">
        <v>17</v>
      </c>
      <c r="E19" s="147">
        <f t="shared" si="8"/>
        <v>1</v>
      </c>
      <c r="F19" s="127"/>
      <c r="G19" s="117"/>
      <c r="H19" s="164"/>
      <c r="I19" s="118"/>
      <c r="J19" s="62">
        <v>51</v>
      </c>
      <c r="K19" s="165">
        <f t="shared" si="9"/>
        <v>2.4285714285714284</v>
      </c>
      <c r="L19" s="127"/>
      <c r="M19" s="129"/>
      <c r="N19" s="63"/>
      <c r="O19" s="64"/>
      <c r="P19" s="54"/>
      <c r="Q19" s="55">
        <v>1</v>
      </c>
      <c r="R19" s="55">
        <v>1</v>
      </c>
      <c r="S19" s="55">
        <v>1</v>
      </c>
      <c r="T19" s="55">
        <v>1</v>
      </c>
      <c r="U19" s="55">
        <v>1</v>
      </c>
      <c r="V19" s="55">
        <v>1</v>
      </c>
      <c r="W19" s="55">
        <v>1</v>
      </c>
      <c r="X19" s="55">
        <v>1</v>
      </c>
      <c r="Y19" s="55">
        <v>1</v>
      </c>
      <c r="Z19" s="55">
        <v>1</v>
      </c>
      <c r="AA19" s="55">
        <v>1</v>
      </c>
      <c r="AB19" s="55">
        <v>1</v>
      </c>
      <c r="AC19" s="55">
        <v>1</v>
      </c>
      <c r="AD19" s="55">
        <v>1</v>
      </c>
      <c r="AE19" s="55">
        <v>1</v>
      </c>
      <c r="AF19" s="55">
        <v>1</v>
      </c>
      <c r="AG19" s="55">
        <v>1</v>
      </c>
      <c r="AH19" s="43">
        <f t="shared" si="5"/>
        <v>17</v>
      </c>
      <c r="AI19" s="44" t="s">
        <v>75</v>
      </c>
      <c r="AJ19" s="44" t="s">
        <v>75</v>
      </c>
      <c r="AK19" s="55">
        <v>2</v>
      </c>
      <c r="AL19" s="55">
        <v>2</v>
      </c>
      <c r="AM19" s="55">
        <v>2</v>
      </c>
      <c r="AN19" s="55">
        <v>2</v>
      </c>
      <c r="AO19" s="55">
        <v>2</v>
      </c>
      <c r="AP19" s="55">
        <v>2</v>
      </c>
      <c r="AQ19" s="55">
        <v>2</v>
      </c>
      <c r="AR19" s="55">
        <v>2</v>
      </c>
      <c r="AS19" s="55">
        <v>2</v>
      </c>
      <c r="AT19" s="55">
        <v>2</v>
      </c>
      <c r="AU19" s="55">
        <v>2</v>
      </c>
      <c r="AV19" s="55">
        <v>2</v>
      </c>
      <c r="AW19" s="55">
        <v>2</v>
      </c>
      <c r="AX19" s="55">
        <v>2</v>
      </c>
      <c r="AY19" s="55">
        <v>2</v>
      </c>
      <c r="AZ19" s="55">
        <v>2</v>
      </c>
      <c r="BA19" s="55">
        <v>2</v>
      </c>
      <c r="BB19" s="55">
        <v>2</v>
      </c>
      <c r="BC19" s="55">
        <v>2</v>
      </c>
      <c r="BD19" s="55">
        <v>2</v>
      </c>
      <c r="BE19" s="56"/>
      <c r="BF19" s="65">
        <v>2</v>
      </c>
      <c r="BG19" s="42">
        <f t="shared" si="6"/>
        <v>42</v>
      </c>
      <c r="BH19" s="69"/>
      <c r="BI19" s="69"/>
      <c r="BJ19" s="162" t="s">
        <v>75</v>
      </c>
      <c r="BK19" s="162" t="s">
        <v>75</v>
      </c>
      <c r="BL19" s="162" t="s">
        <v>75</v>
      </c>
      <c r="BM19" s="162" t="s">
        <v>75</v>
      </c>
      <c r="BN19" s="162" t="s">
        <v>75</v>
      </c>
      <c r="BO19" s="162" t="s">
        <v>75</v>
      </c>
      <c r="BP19" s="162" t="s">
        <v>75</v>
      </c>
      <c r="BQ19" s="162" t="s">
        <v>75</v>
      </c>
      <c r="BR19" s="162" t="s">
        <v>75</v>
      </c>
      <c r="BS19" s="45">
        <f t="shared" si="7"/>
        <v>59</v>
      </c>
      <c r="BT19" s="58">
        <f t="shared" si="10"/>
        <v>59</v>
      </c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</row>
    <row r="20" spans="1:148" s="60" customFormat="1" ht="31.5" customHeight="1" x14ac:dyDescent="0.25">
      <c r="A20" s="163" t="s">
        <v>97</v>
      </c>
      <c r="B20" s="166" t="s">
        <v>98</v>
      </c>
      <c r="C20" s="49" t="s">
        <v>84</v>
      </c>
      <c r="D20" s="61">
        <v>34</v>
      </c>
      <c r="E20" s="147">
        <f t="shared" si="8"/>
        <v>2</v>
      </c>
      <c r="F20" s="127"/>
      <c r="G20" s="117"/>
      <c r="H20" s="164"/>
      <c r="I20" s="118"/>
      <c r="J20" s="62">
        <v>38</v>
      </c>
      <c r="K20" s="165">
        <f t="shared" si="9"/>
        <v>1.8095238095238095</v>
      </c>
      <c r="L20" s="127"/>
      <c r="M20" s="129"/>
      <c r="N20" s="63"/>
      <c r="O20" s="64"/>
      <c r="P20" s="54"/>
      <c r="Q20" s="55">
        <v>2</v>
      </c>
      <c r="R20" s="55">
        <v>2</v>
      </c>
      <c r="S20" s="55">
        <v>2</v>
      </c>
      <c r="T20" s="55">
        <v>2</v>
      </c>
      <c r="U20" s="55">
        <v>2</v>
      </c>
      <c r="V20" s="55">
        <v>2</v>
      </c>
      <c r="W20" s="55">
        <v>2</v>
      </c>
      <c r="X20" s="55">
        <v>2</v>
      </c>
      <c r="Y20" s="55">
        <v>2</v>
      </c>
      <c r="Z20" s="55">
        <v>2</v>
      </c>
      <c r="AA20" s="55">
        <v>2</v>
      </c>
      <c r="AB20" s="55">
        <v>2</v>
      </c>
      <c r="AC20" s="55">
        <v>2</v>
      </c>
      <c r="AD20" s="55">
        <v>2</v>
      </c>
      <c r="AE20" s="55">
        <v>2</v>
      </c>
      <c r="AF20" s="55">
        <v>2</v>
      </c>
      <c r="AG20" s="55">
        <v>2</v>
      </c>
      <c r="AH20" s="43">
        <f t="shared" si="5"/>
        <v>34</v>
      </c>
      <c r="AI20" s="44" t="s">
        <v>75</v>
      </c>
      <c r="AJ20" s="44" t="s">
        <v>75</v>
      </c>
      <c r="AK20" s="55">
        <v>2</v>
      </c>
      <c r="AL20" s="55">
        <v>2</v>
      </c>
      <c r="AM20" s="55">
        <v>2</v>
      </c>
      <c r="AN20" s="55">
        <v>2</v>
      </c>
      <c r="AO20" s="55">
        <v>2</v>
      </c>
      <c r="AP20" s="55">
        <v>2</v>
      </c>
      <c r="AQ20" s="55">
        <v>2</v>
      </c>
      <c r="AR20" s="55">
        <v>2</v>
      </c>
      <c r="AS20" s="55">
        <v>2</v>
      </c>
      <c r="AT20" s="55">
        <v>2</v>
      </c>
      <c r="AU20" s="55">
        <v>2</v>
      </c>
      <c r="AV20" s="55">
        <v>2</v>
      </c>
      <c r="AW20" s="55">
        <v>2</v>
      </c>
      <c r="AX20" s="55">
        <v>2</v>
      </c>
      <c r="AY20" s="55">
        <v>2</v>
      </c>
      <c r="AZ20" s="55">
        <v>2</v>
      </c>
      <c r="BA20" s="55">
        <v>2</v>
      </c>
      <c r="BB20" s="55">
        <v>2</v>
      </c>
      <c r="BC20" s="55">
        <v>2</v>
      </c>
      <c r="BD20" s="55">
        <v>2</v>
      </c>
      <c r="BE20" s="56"/>
      <c r="BF20" s="65">
        <v>2</v>
      </c>
      <c r="BG20" s="42">
        <f t="shared" si="6"/>
        <v>42</v>
      </c>
      <c r="BH20" s="69"/>
      <c r="BI20" s="69"/>
      <c r="BJ20" s="162" t="s">
        <v>75</v>
      </c>
      <c r="BK20" s="162" t="s">
        <v>75</v>
      </c>
      <c r="BL20" s="162" t="s">
        <v>75</v>
      </c>
      <c r="BM20" s="162" t="s">
        <v>75</v>
      </c>
      <c r="BN20" s="162" t="s">
        <v>75</v>
      </c>
      <c r="BO20" s="162" t="s">
        <v>75</v>
      </c>
      <c r="BP20" s="162" t="s">
        <v>75</v>
      </c>
      <c r="BQ20" s="162" t="s">
        <v>75</v>
      </c>
      <c r="BR20" s="162" t="s">
        <v>75</v>
      </c>
      <c r="BS20" s="45">
        <f t="shared" si="7"/>
        <v>76</v>
      </c>
      <c r="BT20" s="58">
        <f t="shared" si="10"/>
        <v>76</v>
      </c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</row>
    <row r="21" spans="1:148" s="60" customFormat="1" ht="31.5" customHeight="1" x14ac:dyDescent="0.25">
      <c r="A21" s="163" t="s">
        <v>99</v>
      </c>
      <c r="B21" s="166" t="s">
        <v>100</v>
      </c>
      <c r="C21" s="49" t="s">
        <v>84</v>
      </c>
      <c r="D21" s="66">
        <v>51</v>
      </c>
      <c r="E21" s="147">
        <f t="shared" si="8"/>
        <v>3</v>
      </c>
      <c r="F21" s="127"/>
      <c r="G21" s="117"/>
      <c r="H21" s="164"/>
      <c r="I21" s="118"/>
      <c r="J21" s="62">
        <v>21</v>
      </c>
      <c r="K21" s="165">
        <f t="shared" si="9"/>
        <v>1</v>
      </c>
      <c r="L21" s="127"/>
      <c r="M21" s="129"/>
      <c r="N21" s="63"/>
      <c r="O21" s="64"/>
      <c r="P21" s="54"/>
      <c r="Q21" s="55">
        <v>3</v>
      </c>
      <c r="R21" s="55">
        <v>3</v>
      </c>
      <c r="S21" s="55">
        <v>3</v>
      </c>
      <c r="T21" s="55">
        <v>3</v>
      </c>
      <c r="U21" s="55">
        <v>3</v>
      </c>
      <c r="V21" s="55">
        <v>3</v>
      </c>
      <c r="W21" s="55">
        <v>3</v>
      </c>
      <c r="X21" s="55">
        <v>3</v>
      </c>
      <c r="Y21" s="55">
        <v>3</v>
      </c>
      <c r="Z21" s="55">
        <v>3</v>
      </c>
      <c r="AA21" s="55">
        <v>3</v>
      </c>
      <c r="AB21" s="55">
        <v>3</v>
      </c>
      <c r="AC21" s="55">
        <v>3</v>
      </c>
      <c r="AD21" s="55">
        <v>3</v>
      </c>
      <c r="AE21" s="55">
        <v>3</v>
      </c>
      <c r="AF21" s="55">
        <v>3</v>
      </c>
      <c r="AG21" s="55">
        <v>3</v>
      </c>
      <c r="AH21" s="43">
        <f t="shared" si="5"/>
        <v>51</v>
      </c>
      <c r="AI21" s="44" t="s">
        <v>75</v>
      </c>
      <c r="AJ21" s="44" t="s">
        <v>75</v>
      </c>
      <c r="AK21" s="55">
        <v>1</v>
      </c>
      <c r="AL21" s="55">
        <v>1</v>
      </c>
      <c r="AM21" s="55">
        <v>1</v>
      </c>
      <c r="AN21" s="55">
        <v>1</v>
      </c>
      <c r="AO21" s="55">
        <v>1</v>
      </c>
      <c r="AP21" s="55">
        <v>1</v>
      </c>
      <c r="AQ21" s="55">
        <v>1</v>
      </c>
      <c r="AR21" s="55">
        <v>1</v>
      </c>
      <c r="AS21" s="55">
        <v>1</v>
      </c>
      <c r="AT21" s="55">
        <v>1</v>
      </c>
      <c r="AU21" s="55">
        <v>1</v>
      </c>
      <c r="AV21" s="55">
        <v>1</v>
      </c>
      <c r="AW21" s="55">
        <v>1</v>
      </c>
      <c r="AX21" s="55">
        <v>1</v>
      </c>
      <c r="AY21" s="55">
        <v>1</v>
      </c>
      <c r="AZ21" s="55">
        <v>1</v>
      </c>
      <c r="BA21" s="55">
        <v>1</v>
      </c>
      <c r="BB21" s="55">
        <v>1</v>
      </c>
      <c r="BC21" s="55">
        <v>1</v>
      </c>
      <c r="BD21" s="55">
        <v>1</v>
      </c>
      <c r="BE21" s="56"/>
      <c r="BF21" s="65">
        <v>1</v>
      </c>
      <c r="BG21" s="42">
        <f t="shared" si="6"/>
        <v>21</v>
      </c>
      <c r="BH21" s="69"/>
      <c r="BI21" s="69"/>
      <c r="BJ21" s="162" t="s">
        <v>75</v>
      </c>
      <c r="BK21" s="162" t="s">
        <v>75</v>
      </c>
      <c r="BL21" s="162" t="s">
        <v>75</v>
      </c>
      <c r="BM21" s="162" t="s">
        <v>75</v>
      </c>
      <c r="BN21" s="162" t="s">
        <v>75</v>
      </c>
      <c r="BO21" s="162" t="s">
        <v>75</v>
      </c>
      <c r="BP21" s="162" t="s">
        <v>75</v>
      </c>
      <c r="BQ21" s="162" t="s">
        <v>75</v>
      </c>
      <c r="BR21" s="162" t="s">
        <v>75</v>
      </c>
      <c r="BS21" s="45">
        <f t="shared" si="7"/>
        <v>72</v>
      </c>
      <c r="BT21" s="58">
        <f t="shared" si="10"/>
        <v>72</v>
      </c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</row>
    <row r="22" spans="1:148" s="60" customFormat="1" ht="31.5" customHeight="1" x14ac:dyDescent="0.25">
      <c r="A22" s="163" t="s">
        <v>101</v>
      </c>
      <c r="B22" s="71" t="s">
        <v>102</v>
      </c>
      <c r="C22" s="49" t="s">
        <v>103</v>
      </c>
      <c r="D22" s="61">
        <v>51</v>
      </c>
      <c r="E22" s="147">
        <f t="shared" si="8"/>
        <v>3</v>
      </c>
      <c r="F22" s="127"/>
      <c r="G22" s="117"/>
      <c r="H22" s="164"/>
      <c r="I22" s="118"/>
      <c r="J22" s="51">
        <v>84</v>
      </c>
      <c r="K22" s="165">
        <f t="shared" si="9"/>
        <v>4</v>
      </c>
      <c r="L22" s="127"/>
      <c r="M22" s="129"/>
      <c r="N22" s="52">
        <v>3</v>
      </c>
      <c r="O22" s="53">
        <v>6</v>
      </c>
      <c r="P22" s="54"/>
      <c r="Q22" s="55">
        <v>3</v>
      </c>
      <c r="R22" s="55">
        <v>3</v>
      </c>
      <c r="S22" s="55">
        <v>3</v>
      </c>
      <c r="T22" s="55">
        <v>3</v>
      </c>
      <c r="U22" s="55">
        <v>3</v>
      </c>
      <c r="V22" s="55">
        <v>3</v>
      </c>
      <c r="W22" s="55">
        <v>3</v>
      </c>
      <c r="X22" s="55">
        <v>3</v>
      </c>
      <c r="Y22" s="55">
        <v>3</v>
      </c>
      <c r="Z22" s="55">
        <v>3</v>
      </c>
      <c r="AA22" s="55">
        <v>3</v>
      </c>
      <c r="AB22" s="55">
        <v>3</v>
      </c>
      <c r="AC22" s="55">
        <v>3</v>
      </c>
      <c r="AD22" s="55">
        <v>3</v>
      </c>
      <c r="AE22" s="55">
        <v>3</v>
      </c>
      <c r="AF22" s="55">
        <v>3</v>
      </c>
      <c r="AG22" s="55">
        <v>3</v>
      </c>
      <c r="AH22" s="43">
        <f t="shared" si="5"/>
        <v>51</v>
      </c>
      <c r="AI22" s="44" t="s">
        <v>75</v>
      </c>
      <c r="AJ22" s="44" t="s">
        <v>75</v>
      </c>
      <c r="AK22" s="55">
        <v>4</v>
      </c>
      <c r="AL22" s="55">
        <v>4</v>
      </c>
      <c r="AM22" s="55">
        <v>4</v>
      </c>
      <c r="AN22" s="55">
        <v>4</v>
      </c>
      <c r="AO22" s="55">
        <v>4</v>
      </c>
      <c r="AP22" s="55">
        <v>4</v>
      </c>
      <c r="AQ22" s="55">
        <v>4</v>
      </c>
      <c r="AR22" s="55">
        <v>4</v>
      </c>
      <c r="AS22" s="55">
        <v>4</v>
      </c>
      <c r="AT22" s="55">
        <v>4</v>
      </c>
      <c r="AU22" s="55">
        <v>4</v>
      </c>
      <c r="AV22" s="55">
        <v>4</v>
      </c>
      <c r="AW22" s="55">
        <v>4</v>
      </c>
      <c r="AX22" s="55">
        <v>4</v>
      </c>
      <c r="AY22" s="55">
        <v>4</v>
      </c>
      <c r="AZ22" s="55">
        <v>4</v>
      </c>
      <c r="BA22" s="55">
        <v>4</v>
      </c>
      <c r="BB22" s="55">
        <v>4</v>
      </c>
      <c r="BC22" s="55">
        <v>4</v>
      </c>
      <c r="BD22" s="55">
        <v>4</v>
      </c>
      <c r="BE22" s="56"/>
      <c r="BF22" s="55">
        <v>4</v>
      </c>
      <c r="BG22" s="42">
        <f t="shared" si="6"/>
        <v>84</v>
      </c>
      <c r="BH22" s="57">
        <v>9</v>
      </c>
      <c r="BI22" s="69"/>
      <c r="BJ22" s="162" t="s">
        <v>75</v>
      </c>
      <c r="BK22" s="162" t="s">
        <v>75</v>
      </c>
      <c r="BL22" s="162" t="s">
        <v>75</v>
      </c>
      <c r="BM22" s="162" t="s">
        <v>75</v>
      </c>
      <c r="BN22" s="162" t="s">
        <v>75</v>
      </c>
      <c r="BO22" s="162" t="s">
        <v>75</v>
      </c>
      <c r="BP22" s="162" t="s">
        <v>75</v>
      </c>
      <c r="BQ22" s="162" t="s">
        <v>75</v>
      </c>
      <c r="BR22" s="162" t="s">
        <v>75</v>
      </c>
      <c r="BS22" s="45">
        <f t="shared" si="7"/>
        <v>144</v>
      </c>
      <c r="BT22" s="58">
        <f t="shared" si="10"/>
        <v>144</v>
      </c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</row>
    <row r="23" spans="1:148" s="60" customFormat="1" ht="31.5" customHeight="1" x14ac:dyDescent="0.25">
      <c r="A23" s="163" t="s">
        <v>104</v>
      </c>
      <c r="B23" s="71" t="s">
        <v>166</v>
      </c>
      <c r="C23" s="72" t="s">
        <v>106</v>
      </c>
      <c r="D23" s="62">
        <v>68</v>
      </c>
      <c r="E23" s="147">
        <f t="shared" si="8"/>
        <v>4</v>
      </c>
      <c r="F23" s="127"/>
      <c r="G23" s="117"/>
      <c r="H23" s="164"/>
      <c r="I23" s="118"/>
      <c r="J23" s="51">
        <v>63</v>
      </c>
      <c r="K23" s="165">
        <f t="shared" si="9"/>
        <v>3</v>
      </c>
      <c r="L23" s="127"/>
      <c r="M23" s="129"/>
      <c r="N23" s="52">
        <v>7</v>
      </c>
      <c r="O23" s="53">
        <v>6</v>
      </c>
      <c r="P23" s="54"/>
      <c r="Q23" s="55">
        <v>4</v>
      </c>
      <c r="R23" s="55">
        <v>4</v>
      </c>
      <c r="S23" s="55">
        <v>4</v>
      </c>
      <c r="T23" s="55">
        <v>4</v>
      </c>
      <c r="U23" s="55">
        <v>4</v>
      </c>
      <c r="V23" s="55">
        <v>4</v>
      </c>
      <c r="W23" s="55">
        <v>4</v>
      </c>
      <c r="X23" s="55">
        <v>4</v>
      </c>
      <c r="Y23" s="55">
        <v>4</v>
      </c>
      <c r="Z23" s="55">
        <v>4</v>
      </c>
      <c r="AA23" s="55">
        <v>4</v>
      </c>
      <c r="AB23" s="55">
        <v>4</v>
      </c>
      <c r="AC23" s="55">
        <v>4</v>
      </c>
      <c r="AD23" s="55">
        <v>4</v>
      </c>
      <c r="AE23" s="55">
        <v>4</v>
      </c>
      <c r="AF23" s="55">
        <v>4</v>
      </c>
      <c r="AG23" s="65">
        <v>4</v>
      </c>
      <c r="AH23" s="43">
        <f t="shared" si="5"/>
        <v>68</v>
      </c>
      <c r="AI23" s="44" t="s">
        <v>75</v>
      </c>
      <c r="AJ23" s="44" t="s">
        <v>75</v>
      </c>
      <c r="AK23" s="55">
        <v>3</v>
      </c>
      <c r="AL23" s="55">
        <v>3</v>
      </c>
      <c r="AM23" s="55">
        <v>3</v>
      </c>
      <c r="AN23" s="55">
        <v>3</v>
      </c>
      <c r="AO23" s="55">
        <v>3</v>
      </c>
      <c r="AP23" s="55">
        <v>3</v>
      </c>
      <c r="AQ23" s="55">
        <v>3</v>
      </c>
      <c r="AR23" s="55">
        <v>3</v>
      </c>
      <c r="AS23" s="55">
        <v>3</v>
      </c>
      <c r="AT23" s="55">
        <v>3</v>
      </c>
      <c r="AU23" s="55">
        <v>3</v>
      </c>
      <c r="AV23" s="55">
        <v>3</v>
      </c>
      <c r="AW23" s="55">
        <v>3</v>
      </c>
      <c r="AX23" s="55">
        <v>3</v>
      </c>
      <c r="AY23" s="55">
        <v>3</v>
      </c>
      <c r="AZ23" s="55">
        <v>3</v>
      </c>
      <c r="BA23" s="55">
        <v>3</v>
      </c>
      <c r="BB23" s="55">
        <v>3</v>
      </c>
      <c r="BC23" s="55">
        <v>3</v>
      </c>
      <c r="BD23" s="55">
        <v>3</v>
      </c>
      <c r="BE23" s="55"/>
      <c r="BF23" s="55">
        <v>3</v>
      </c>
      <c r="BG23" s="42">
        <f t="shared" si="6"/>
        <v>63</v>
      </c>
      <c r="BH23" s="57">
        <v>13</v>
      </c>
      <c r="BI23" s="69"/>
      <c r="BJ23" s="162" t="s">
        <v>75</v>
      </c>
      <c r="BK23" s="162" t="s">
        <v>75</v>
      </c>
      <c r="BL23" s="162" t="s">
        <v>75</v>
      </c>
      <c r="BM23" s="162" t="s">
        <v>75</v>
      </c>
      <c r="BN23" s="162" t="s">
        <v>75</v>
      </c>
      <c r="BO23" s="162" t="s">
        <v>75</v>
      </c>
      <c r="BP23" s="162" t="s">
        <v>75</v>
      </c>
      <c r="BQ23" s="162" t="s">
        <v>75</v>
      </c>
      <c r="BR23" s="162" t="s">
        <v>75</v>
      </c>
      <c r="BS23" s="45">
        <f t="shared" si="7"/>
        <v>144</v>
      </c>
      <c r="BT23" s="58">
        <f t="shared" si="10"/>
        <v>144</v>
      </c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</row>
    <row r="24" spans="1:148" s="60" customFormat="1" ht="31.5" customHeight="1" x14ac:dyDescent="0.25">
      <c r="A24" s="71" t="s">
        <v>107</v>
      </c>
      <c r="B24" s="163" t="s">
        <v>108</v>
      </c>
      <c r="C24" s="49" t="s">
        <v>84</v>
      </c>
      <c r="D24" s="61">
        <v>11</v>
      </c>
      <c r="E24" s="147">
        <f t="shared" si="8"/>
        <v>0.6470588235294118</v>
      </c>
      <c r="F24" s="127"/>
      <c r="G24" s="117"/>
      <c r="H24" s="164"/>
      <c r="I24" s="118"/>
      <c r="J24" s="62">
        <v>16</v>
      </c>
      <c r="K24" s="165">
        <f t="shared" si="9"/>
        <v>0.76190476190476186</v>
      </c>
      <c r="L24" s="127">
        <v>5</v>
      </c>
      <c r="M24" s="129"/>
      <c r="N24" s="63"/>
      <c r="O24" s="64"/>
      <c r="Q24" s="55">
        <v>1</v>
      </c>
      <c r="R24" s="55">
        <v>1</v>
      </c>
      <c r="S24" s="55">
        <v>1</v>
      </c>
      <c r="T24" s="55">
        <v>1</v>
      </c>
      <c r="U24" s="55">
        <v>1</v>
      </c>
      <c r="V24" s="55">
        <v>1</v>
      </c>
      <c r="W24" s="55">
        <v>1</v>
      </c>
      <c r="X24" s="55">
        <v>1</v>
      </c>
      <c r="Y24" s="55">
        <v>1</v>
      </c>
      <c r="Z24" s="55">
        <v>1</v>
      </c>
      <c r="AA24" s="55">
        <v>1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43">
        <f t="shared" si="5"/>
        <v>11</v>
      </c>
      <c r="AI24" s="44" t="s">
        <v>75</v>
      </c>
      <c r="AJ24" s="44" t="s">
        <v>75</v>
      </c>
      <c r="AK24" s="55">
        <v>1</v>
      </c>
      <c r="AL24" s="55">
        <v>1</v>
      </c>
      <c r="AM24" s="55">
        <v>1</v>
      </c>
      <c r="AN24" s="55">
        <v>1</v>
      </c>
      <c r="AO24" s="55">
        <v>1</v>
      </c>
      <c r="AP24" s="55">
        <v>1</v>
      </c>
      <c r="AQ24" s="55">
        <v>1</v>
      </c>
      <c r="AR24" s="55">
        <v>1</v>
      </c>
      <c r="AS24" s="55">
        <v>1</v>
      </c>
      <c r="AT24" s="55">
        <v>1</v>
      </c>
      <c r="AU24" s="55">
        <v>1</v>
      </c>
      <c r="AV24" s="55">
        <v>1</v>
      </c>
      <c r="AW24" s="55">
        <v>1</v>
      </c>
      <c r="AX24" s="55">
        <v>1</v>
      </c>
      <c r="AY24" s="55">
        <v>1</v>
      </c>
      <c r="AZ24" s="55">
        <v>1</v>
      </c>
      <c r="BA24" s="55">
        <v>1</v>
      </c>
      <c r="BB24" s="55">
        <v>1</v>
      </c>
      <c r="BC24" s="55">
        <v>1</v>
      </c>
      <c r="BD24" s="55">
        <v>1</v>
      </c>
      <c r="BE24" s="56"/>
      <c r="BF24" s="65">
        <v>1</v>
      </c>
      <c r="BG24" s="42">
        <f t="shared" si="6"/>
        <v>21</v>
      </c>
      <c r="BH24" s="69"/>
      <c r="BI24" s="69"/>
      <c r="BJ24" s="162" t="s">
        <v>75</v>
      </c>
      <c r="BK24" s="162" t="s">
        <v>75</v>
      </c>
      <c r="BL24" s="162" t="s">
        <v>75</v>
      </c>
      <c r="BM24" s="162" t="s">
        <v>75</v>
      </c>
      <c r="BN24" s="162" t="s">
        <v>75</v>
      </c>
      <c r="BO24" s="162" t="s">
        <v>75</v>
      </c>
      <c r="BP24" s="162" t="s">
        <v>75</v>
      </c>
      <c r="BQ24" s="162" t="s">
        <v>75</v>
      </c>
      <c r="BR24" s="162" t="s">
        <v>75</v>
      </c>
      <c r="BS24" s="45">
        <f t="shared" si="7"/>
        <v>32</v>
      </c>
      <c r="BT24" s="58">
        <f t="shared" si="10"/>
        <v>32</v>
      </c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</row>
    <row r="25" spans="1:148" s="60" customFormat="1" ht="31.5" customHeight="1" x14ac:dyDescent="0.25">
      <c r="A25" s="159" t="s">
        <v>109</v>
      </c>
      <c r="B25" s="159" t="s">
        <v>110</v>
      </c>
      <c r="C25" s="167"/>
      <c r="D25" s="122" t="e">
        <f>SUM(D26:D29)</f>
        <v>#REF!</v>
      </c>
      <c r="E25" s="119"/>
      <c r="F25" s="123" t="e">
        <f>SUM(F26:F29)</f>
        <v>#REF!</v>
      </c>
      <c r="G25" s="123" t="e">
        <f>SUM(G26:G29)</f>
        <v>#REF!</v>
      </c>
      <c r="H25" s="123" t="e">
        <f>SUM(H26:H29)</f>
        <v>#REF!</v>
      </c>
      <c r="I25" s="125" t="e">
        <f>SUM(I26:I29)</f>
        <v>#REF!</v>
      </c>
      <c r="J25" s="122" t="e">
        <f>SUM(J26:J29)</f>
        <v>#REF!</v>
      </c>
      <c r="K25" s="165"/>
      <c r="L25" s="123" t="e">
        <f>SUM(L26:L29)</f>
        <v>#REF!</v>
      </c>
      <c r="M25" s="123" t="e">
        <f>SUM(M26:M29)</f>
        <v>#REF!</v>
      </c>
      <c r="N25" s="123" t="e">
        <f>SUM(N26:N29)</f>
        <v>#REF!</v>
      </c>
      <c r="O25" s="168" t="e">
        <f>SUM(O26:O29)</f>
        <v>#REF!</v>
      </c>
      <c r="P25" s="59"/>
      <c r="Q25" s="74">
        <f t="shared" ref="Q25:AG25" si="11">SUM(Q26:Q27)</f>
        <v>0</v>
      </c>
      <c r="R25" s="74">
        <f t="shared" si="11"/>
        <v>0</v>
      </c>
      <c r="S25" s="74">
        <f t="shared" si="11"/>
        <v>0</v>
      </c>
      <c r="T25" s="74">
        <f t="shared" si="11"/>
        <v>0</v>
      </c>
      <c r="U25" s="74">
        <f t="shared" si="11"/>
        <v>0</v>
      </c>
      <c r="V25" s="74">
        <f t="shared" si="11"/>
        <v>0</v>
      </c>
      <c r="W25" s="74">
        <f t="shared" si="11"/>
        <v>0</v>
      </c>
      <c r="X25" s="74">
        <f t="shared" si="11"/>
        <v>0</v>
      </c>
      <c r="Y25" s="74">
        <f t="shared" si="11"/>
        <v>0</v>
      </c>
      <c r="Z25" s="74">
        <f t="shared" si="11"/>
        <v>0</v>
      </c>
      <c r="AA25" s="74">
        <f t="shared" si="11"/>
        <v>0</v>
      </c>
      <c r="AB25" s="74">
        <f t="shared" si="11"/>
        <v>0</v>
      </c>
      <c r="AC25" s="74">
        <f t="shared" si="11"/>
        <v>0</v>
      </c>
      <c r="AD25" s="74">
        <f t="shared" si="11"/>
        <v>0</v>
      </c>
      <c r="AE25" s="74">
        <f t="shared" si="11"/>
        <v>0</v>
      </c>
      <c r="AF25" s="74">
        <f t="shared" si="11"/>
        <v>0</v>
      </c>
      <c r="AG25" s="74">
        <f t="shared" si="11"/>
        <v>0</v>
      </c>
      <c r="AH25" s="43">
        <f t="shared" si="5"/>
        <v>0</v>
      </c>
      <c r="AI25" s="44" t="s">
        <v>75</v>
      </c>
      <c r="AJ25" s="44" t="s">
        <v>75</v>
      </c>
      <c r="AK25" s="74">
        <f t="shared" ref="AK25:BF25" si="12">SUM(AK26:AK27)</f>
        <v>3</v>
      </c>
      <c r="AL25" s="74">
        <f t="shared" si="12"/>
        <v>3</v>
      </c>
      <c r="AM25" s="74">
        <f t="shared" si="12"/>
        <v>3</v>
      </c>
      <c r="AN25" s="74">
        <f t="shared" si="12"/>
        <v>3</v>
      </c>
      <c r="AO25" s="74">
        <f t="shared" si="12"/>
        <v>3</v>
      </c>
      <c r="AP25" s="74">
        <f t="shared" si="12"/>
        <v>3</v>
      </c>
      <c r="AQ25" s="74">
        <f t="shared" si="12"/>
        <v>3</v>
      </c>
      <c r="AR25" s="74">
        <f t="shared" si="12"/>
        <v>3</v>
      </c>
      <c r="AS25" s="74">
        <f t="shared" si="12"/>
        <v>3</v>
      </c>
      <c r="AT25" s="74">
        <f t="shared" si="12"/>
        <v>3</v>
      </c>
      <c r="AU25" s="74">
        <f t="shared" si="12"/>
        <v>3</v>
      </c>
      <c r="AV25" s="74">
        <f t="shared" si="12"/>
        <v>3</v>
      </c>
      <c r="AW25" s="74">
        <f t="shared" si="12"/>
        <v>3</v>
      </c>
      <c r="AX25" s="74">
        <f t="shared" si="12"/>
        <v>3</v>
      </c>
      <c r="AY25" s="74">
        <f t="shared" si="12"/>
        <v>3</v>
      </c>
      <c r="AZ25" s="74">
        <f t="shared" si="12"/>
        <v>3</v>
      </c>
      <c r="BA25" s="74">
        <f t="shared" si="12"/>
        <v>3</v>
      </c>
      <c r="BB25" s="74">
        <f t="shared" si="12"/>
        <v>3</v>
      </c>
      <c r="BC25" s="74">
        <f t="shared" si="12"/>
        <v>3</v>
      </c>
      <c r="BD25" s="74">
        <f t="shared" si="12"/>
        <v>3</v>
      </c>
      <c r="BE25" s="74">
        <f t="shared" si="12"/>
        <v>0</v>
      </c>
      <c r="BF25" s="74">
        <f t="shared" si="12"/>
        <v>3</v>
      </c>
      <c r="BG25" s="42">
        <f t="shared" si="6"/>
        <v>63</v>
      </c>
      <c r="BH25" s="74">
        <f>SUM(BH26:BH27)</f>
        <v>2</v>
      </c>
      <c r="BI25" s="74">
        <f>SUM(BI26:BI27)</f>
        <v>12</v>
      </c>
      <c r="BJ25" s="162" t="s">
        <v>75</v>
      </c>
      <c r="BK25" s="162" t="s">
        <v>75</v>
      </c>
      <c r="BL25" s="162" t="s">
        <v>75</v>
      </c>
      <c r="BM25" s="162" t="s">
        <v>75</v>
      </c>
      <c r="BN25" s="162" t="s">
        <v>75</v>
      </c>
      <c r="BO25" s="162" t="s">
        <v>75</v>
      </c>
      <c r="BP25" s="162" t="s">
        <v>75</v>
      </c>
      <c r="BQ25" s="162" t="s">
        <v>75</v>
      </c>
      <c r="BR25" s="162" t="s">
        <v>75</v>
      </c>
      <c r="BS25" s="45">
        <f t="shared" si="7"/>
        <v>77</v>
      </c>
      <c r="BT25" s="75">
        <f t="shared" si="10"/>
        <v>77</v>
      </c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</row>
    <row r="26" spans="1:148" s="73" customFormat="1" ht="31.5" customHeight="1" x14ac:dyDescent="0.25">
      <c r="A26" s="169" t="s">
        <v>111</v>
      </c>
      <c r="B26" s="163" t="s">
        <v>167</v>
      </c>
      <c r="C26" s="78" t="s">
        <v>113</v>
      </c>
      <c r="D26" s="148"/>
      <c r="E26" s="147"/>
      <c r="F26" s="127"/>
      <c r="G26" s="117"/>
      <c r="H26" s="164"/>
      <c r="I26" s="118"/>
      <c r="J26" s="51">
        <v>42</v>
      </c>
      <c r="K26" s="165">
        <f t="shared" si="9"/>
        <v>2</v>
      </c>
      <c r="L26" s="127">
        <v>2</v>
      </c>
      <c r="M26" s="129"/>
      <c r="N26" s="52">
        <v>6</v>
      </c>
      <c r="O26" s="53">
        <v>6</v>
      </c>
      <c r="P26" s="5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43">
        <f t="shared" si="5"/>
        <v>0</v>
      </c>
      <c r="AI26" s="44" t="s">
        <v>75</v>
      </c>
      <c r="AJ26" s="44" t="s">
        <v>75</v>
      </c>
      <c r="AK26" s="69">
        <v>2</v>
      </c>
      <c r="AL26" s="69">
        <v>2</v>
      </c>
      <c r="AM26" s="69">
        <v>2</v>
      </c>
      <c r="AN26" s="69">
        <v>2</v>
      </c>
      <c r="AO26" s="69">
        <v>2</v>
      </c>
      <c r="AP26" s="69">
        <v>2</v>
      </c>
      <c r="AQ26" s="69">
        <v>2</v>
      </c>
      <c r="AR26" s="69">
        <v>2</v>
      </c>
      <c r="AS26" s="69">
        <v>2</v>
      </c>
      <c r="AT26" s="69">
        <v>2</v>
      </c>
      <c r="AU26" s="69">
        <v>2</v>
      </c>
      <c r="AV26" s="69">
        <v>2</v>
      </c>
      <c r="AW26" s="69">
        <v>2</v>
      </c>
      <c r="AX26" s="69">
        <v>2</v>
      </c>
      <c r="AY26" s="69">
        <v>2</v>
      </c>
      <c r="AZ26" s="69">
        <v>2</v>
      </c>
      <c r="BA26" s="69">
        <v>2</v>
      </c>
      <c r="BB26" s="69">
        <v>2</v>
      </c>
      <c r="BC26" s="69">
        <v>2</v>
      </c>
      <c r="BD26" s="69">
        <v>2</v>
      </c>
      <c r="BE26" s="69"/>
      <c r="BF26" s="69">
        <v>2</v>
      </c>
      <c r="BG26" s="42">
        <f t="shared" si="6"/>
        <v>42</v>
      </c>
      <c r="BH26" s="69">
        <v>2</v>
      </c>
      <c r="BI26" s="57">
        <v>12</v>
      </c>
      <c r="BJ26" s="162" t="s">
        <v>75</v>
      </c>
      <c r="BK26" s="162" t="s">
        <v>75</v>
      </c>
      <c r="BL26" s="162" t="s">
        <v>75</v>
      </c>
      <c r="BM26" s="162" t="s">
        <v>75</v>
      </c>
      <c r="BN26" s="162" t="s">
        <v>75</v>
      </c>
      <c r="BO26" s="162" t="s">
        <v>75</v>
      </c>
      <c r="BP26" s="162" t="s">
        <v>75</v>
      </c>
      <c r="BQ26" s="162" t="s">
        <v>75</v>
      </c>
      <c r="BR26" s="162" t="s">
        <v>75</v>
      </c>
      <c r="BS26" s="45">
        <f t="shared" si="7"/>
        <v>56</v>
      </c>
      <c r="BT26" s="58">
        <f t="shared" si="10"/>
        <v>56</v>
      </c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</row>
    <row r="27" spans="1:148" s="60" customFormat="1" ht="31.5" customHeight="1" x14ac:dyDescent="0.25">
      <c r="A27" s="169" t="s">
        <v>148</v>
      </c>
      <c r="B27" s="170" t="s">
        <v>168</v>
      </c>
      <c r="C27" s="78" t="s">
        <v>169</v>
      </c>
      <c r="D27" s="148"/>
      <c r="E27" s="147"/>
      <c r="F27" s="127"/>
      <c r="G27" s="117"/>
      <c r="H27" s="164"/>
      <c r="I27" s="118"/>
      <c r="J27" s="66">
        <v>27</v>
      </c>
      <c r="K27" s="165">
        <f t="shared" si="9"/>
        <v>1.2857142857142858</v>
      </c>
      <c r="L27" s="127"/>
      <c r="M27" s="129"/>
      <c r="N27" s="52"/>
      <c r="O27" s="53"/>
      <c r="P27" s="59"/>
      <c r="Q27" s="69"/>
      <c r="R27" s="69"/>
      <c r="S27" s="69"/>
      <c r="T27" s="69"/>
      <c r="U27" s="171"/>
      <c r="V27" s="69"/>
      <c r="W27" s="69"/>
      <c r="X27" s="69"/>
      <c r="Y27" s="171"/>
      <c r="Z27" s="69"/>
      <c r="AA27" s="69"/>
      <c r="AB27" s="69"/>
      <c r="AC27" s="69"/>
      <c r="AD27" s="69"/>
      <c r="AE27" s="69"/>
      <c r="AF27" s="69"/>
      <c r="AG27" s="69"/>
      <c r="AH27" s="43">
        <f t="shared" si="5"/>
        <v>0</v>
      </c>
      <c r="AI27" s="44" t="s">
        <v>75</v>
      </c>
      <c r="AJ27" s="44" t="s">
        <v>75</v>
      </c>
      <c r="AK27" s="69">
        <v>1</v>
      </c>
      <c r="AL27" s="69">
        <v>1</v>
      </c>
      <c r="AM27" s="69">
        <v>1</v>
      </c>
      <c r="AN27" s="69">
        <v>1</v>
      </c>
      <c r="AO27" s="69">
        <v>1</v>
      </c>
      <c r="AP27" s="69">
        <v>1</v>
      </c>
      <c r="AQ27" s="69">
        <v>1</v>
      </c>
      <c r="AR27" s="69">
        <v>1</v>
      </c>
      <c r="AS27" s="69">
        <v>1</v>
      </c>
      <c r="AT27" s="69">
        <v>1</v>
      </c>
      <c r="AU27" s="69">
        <v>1</v>
      </c>
      <c r="AV27" s="69">
        <v>1</v>
      </c>
      <c r="AW27" s="69">
        <v>1</v>
      </c>
      <c r="AX27" s="69">
        <v>1</v>
      </c>
      <c r="AY27" s="69">
        <v>1</v>
      </c>
      <c r="AZ27" s="69">
        <v>1</v>
      </c>
      <c r="BA27" s="69">
        <v>1</v>
      </c>
      <c r="BB27" s="69">
        <v>1</v>
      </c>
      <c r="BC27" s="69">
        <v>1</v>
      </c>
      <c r="BD27" s="69">
        <v>1</v>
      </c>
      <c r="BE27" s="171"/>
      <c r="BF27" s="69">
        <v>1</v>
      </c>
      <c r="BG27" s="42">
        <f t="shared" si="6"/>
        <v>21</v>
      </c>
      <c r="BH27" s="69"/>
      <c r="BI27" s="69"/>
      <c r="BJ27" s="162" t="s">
        <v>75</v>
      </c>
      <c r="BK27" s="162" t="s">
        <v>75</v>
      </c>
      <c r="BL27" s="162" t="s">
        <v>75</v>
      </c>
      <c r="BM27" s="162" t="s">
        <v>75</v>
      </c>
      <c r="BN27" s="162" t="s">
        <v>75</v>
      </c>
      <c r="BO27" s="162" t="s">
        <v>75</v>
      </c>
      <c r="BP27" s="162" t="s">
        <v>75</v>
      </c>
      <c r="BQ27" s="162" t="s">
        <v>75</v>
      </c>
      <c r="BR27" s="162" t="s">
        <v>75</v>
      </c>
      <c r="BS27" s="45">
        <f t="shared" si="7"/>
        <v>21</v>
      </c>
      <c r="BT27" s="58">
        <f t="shared" si="10"/>
        <v>21</v>
      </c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</row>
    <row r="28" spans="1:148" s="60" customFormat="1" ht="31.5" customHeight="1" x14ac:dyDescent="0.25">
      <c r="A28" s="159" t="s">
        <v>114</v>
      </c>
      <c r="B28" s="159" t="s">
        <v>115</v>
      </c>
      <c r="C28" s="167"/>
      <c r="D28" s="122" t="e">
        <f>D29+#REF!+D37</f>
        <v>#REF!</v>
      </c>
      <c r="E28" s="119"/>
      <c r="F28" s="122" t="e">
        <f>F29+#REF!+F37</f>
        <v>#REF!</v>
      </c>
      <c r="G28" s="122" t="e">
        <f>G29+#REF!+G37</f>
        <v>#REF!</v>
      </c>
      <c r="H28" s="122" t="e">
        <f>H29+#REF!+H37</f>
        <v>#REF!</v>
      </c>
      <c r="I28" s="172" t="e">
        <f>I29+#REF!+I37</f>
        <v>#REF!</v>
      </c>
      <c r="J28" s="173" t="e">
        <f>J29+#REF!+J37</f>
        <v>#REF!</v>
      </c>
      <c r="K28" s="165"/>
      <c r="L28" s="122" t="e">
        <f>L29+#REF!+L37</f>
        <v>#REF!</v>
      </c>
      <c r="M28" s="122" t="e">
        <f>M29+#REF!+M37</f>
        <v>#REF!</v>
      </c>
      <c r="N28" s="122" t="e">
        <f>N29+#REF!+N37</f>
        <v>#REF!</v>
      </c>
      <c r="O28" s="168" t="e">
        <f>O29+#REF!+O37</f>
        <v>#REF!</v>
      </c>
      <c r="P28" s="59"/>
      <c r="Q28" s="74">
        <f>Q29</f>
        <v>0</v>
      </c>
      <c r="R28" s="74">
        <f t="shared" ref="R28:BI28" si="13">R29</f>
        <v>0</v>
      </c>
      <c r="S28" s="74">
        <f t="shared" si="13"/>
        <v>0</v>
      </c>
      <c r="T28" s="74">
        <f t="shared" si="13"/>
        <v>0</v>
      </c>
      <c r="U28" s="74">
        <f t="shared" si="13"/>
        <v>0</v>
      </c>
      <c r="V28" s="74">
        <f t="shared" si="13"/>
        <v>0</v>
      </c>
      <c r="W28" s="74">
        <f t="shared" si="13"/>
        <v>0</v>
      </c>
      <c r="X28" s="74">
        <f t="shared" si="13"/>
        <v>0</v>
      </c>
      <c r="Y28" s="74">
        <f t="shared" si="13"/>
        <v>0</v>
      </c>
      <c r="Z28" s="74">
        <f t="shared" si="13"/>
        <v>0</v>
      </c>
      <c r="AA28" s="74">
        <f t="shared" si="13"/>
        <v>0</v>
      </c>
      <c r="AB28" s="74">
        <f t="shared" si="13"/>
        <v>0</v>
      </c>
      <c r="AC28" s="74">
        <f t="shared" si="13"/>
        <v>0</v>
      </c>
      <c r="AD28" s="74">
        <f t="shared" si="13"/>
        <v>0</v>
      </c>
      <c r="AE28" s="74">
        <f t="shared" si="13"/>
        <v>0</v>
      </c>
      <c r="AF28" s="74">
        <f t="shared" si="13"/>
        <v>0</v>
      </c>
      <c r="AG28" s="74">
        <f t="shared" si="13"/>
        <v>0</v>
      </c>
      <c r="AH28" s="43">
        <f t="shared" si="5"/>
        <v>0</v>
      </c>
      <c r="AI28" s="44" t="s">
        <v>75</v>
      </c>
      <c r="AJ28" s="44" t="s">
        <v>75</v>
      </c>
      <c r="AK28" s="74">
        <f t="shared" si="13"/>
        <v>3</v>
      </c>
      <c r="AL28" s="74">
        <f t="shared" si="13"/>
        <v>3</v>
      </c>
      <c r="AM28" s="74">
        <f t="shared" si="13"/>
        <v>3</v>
      </c>
      <c r="AN28" s="74">
        <f t="shared" si="13"/>
        <v>3</v>
      </c>
      <c r="AO28" s="74">
        <f t="shared" si="13"/>
        <v>3</v>
      </c>
      <c r="AP28" s="74">
        <f t="shared" si="13"/>
        <v>3</v>
      </c>
      <c r="AQ28" s="74">
        <f t="shared" si="13"/>
        <v>3</v>
      </c>
      <c r="AR28" s="74">
        <f t="shared" si="13"/>
        <v>3</v>
      </c>
      <c r="AS28" s="74">
        <f t="shared" si="13"/>
        <v>3</v>
      </c>
      <c r="AT28" s="74">
        <f t="shared" si="13"/>
        <v>3</v>
      </c>
      <c r="AU28" s="74">
        <f t="shared" si="13"/>
        <v>3</v>
      </c>
      <c r="AV28" s="74">
        <f t="shared" si="13"/>
        <v>3</v>
      </c>
      <c r="AW28" s="74">
        <f t="shared" si="13"/>
        <v>3</v>
      </c>
      <c r="AX28" s="74">
        <f t="shared" si="13"/>
        <v>3</v>
      </c>
      <c r="AY28" s="74">
        <f t="shared" si="13"/>
        <v>3</v>
      </c>
      <c r="AZ28" s="74">
        <f t="shared" si="13"/>
        <v>3</v>
      </c>
      <c r="BA28" s="74">
        <f t="shared" si="13"/>
        <v>3</v>
      </c>
      <c r="BB28" s="74">
        <f t="shared" si="13"/>
        <v>3</v>
      </c>
      <c r="BC28" s="74">
        <f t="shared" si="13"/>
        <v>3</v>
      </c>
      <c r="BD28" s="74">
        <f t="shared" si="13"/>
        <v>3</v>
      </c>
      <c r="BE28" s="74">
        <f t="shared" si="13"/>
        <v>36</v>
      </c>
      <c r="BF28" s="74">
        <f t="shared" si="13"/>
        <v>3</v>
      </c>
      <c r="BG28" s="42">
        <f t="shared" si="6"/>
        <v>99</v>
      </c>
      <c r="BH28" s="74">
        <f t="shared" si="13"/>
        <v>2</v>
      </c>
      <c r="BI28" s="74">
        <f t="shared" si="13"/>
        <v>12</v>
      </c>
      <c r="BJ28" s="162" t="s">
        <v>75</v>
      </c>
      <c r="BK28" s="162" t="s">
        <v>75</v>
      </c>
      <c r="BL28" s="162" t="s">
        <v>75</v>
      </c>
      <c r="BM28" s="162" t="s">
        <v>75</v>
      </c>
      <c r="BN28" s="162" t="s">
        <v>75</v>
      </c>
      <c r="BO28" s="162" t="s">
        <v>75</v>
      </c>
      <c r="BP28" s="162" t="s">
        <v>75</v>
      </c>
      <c r="BQ28" s="162" t="s">
        <v>75</v>
      </c>
      <c r="BR28" s="162" t="s">
        <v>75</v>
      </c>
      <c r="BS28" s="45">
        <f t="shared" si="7"/>
        <v>113</v>
      </c>
      <c r="BT28" s="75">
        <f t="shared" si="10"/>
        <v>113</v>
      </c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</row>
    <row r="29" spans="1:148" s="60" customFormat="1" ht="31.5" customHeight="1" x14ac:dyDescent="0.25">
      <c r="A29" s="174" t="s">
        <v>116</v>
      </c>
      <c r="B29" s="175" t="s">
        <v>170</v>
      </c>
      <c r="C29" s="176"/>
      <c r="D29" s="134">
        <f>SUM(D30:D31)</f>
        <v>0</v>
      </c>
      <c r="E29" s="119"/>
      <c r="F29" s="135">
        <f>SUM(F30:F31)</f>
        <v>0</v>
      </c>
      <c r="G29" s="135">
        <f>SUM(G30:G31)</f>
        <v>0</v>
      </c>
      <c r="H29" s="135">
        <f>SUM(H30:H31)</f>
        <v>0</v>
      </c>
      <c r="I29" s="137">
        <f>SUM(I30:I31)</f>
        <v>0</v>
      </c>
      <c r="J29" s="134">
        <f>SUM(J30:J31)</f>
        <v>63</v>
      </c>
      <c r="K29" s="165"/>
      <c r="L29" s="135">
        <f>SUM(L30:L31)</f>
        <v>2</v>
      </c>
      <c r="M29" s="135">
        <f>SUM(M30:M31)</f>
        <v>36</v>
      </c>
      <c r="N29" s="135">
        <f>SUM(N30:N31)</f>
        <v>6</v>
      </c>
      <c r="O29" s="177">
        <f>SUM(O30:O31)</f>
        <v>6</v>
      </c>
      <c r="P29" s="59"/>
      <c r="Q29" s="83">
        <f t="shared" ref="Q29:AG29" si="14">SUM(Q30:Q31)</f>
        <v>0</v>
      </c>
      <c r="R29" s="83">
        <f t="shared" si="14"/>
        <v>0</v>
      </c>
      <c r="S29" s="83">
        <f t="shared" si="14"/>
        <v>0</v>
      </c>
      <c r="T29" s="83">
        <f t="shared" si="14"/>
        <v>0</v>
      </c>
      <c r="U29" s="83">
        <f t="shared" si="14"/>
        <v>0</v>
      </c>
      <c r="V29" s="83">
        <f t="shared" si="14"/>
        <v>0</v>
      </c>
      <c r="W29" s="83">
        <f t="shared" si="14"/>
        <v>0</v>
      </c>
      <c r="X29" s="83">
        <f t="shared" si="14"/>
        <v>0</v>
      </c>
      <c r="Y29" s="83">
        <f t="shared" si="14"/>
        <v>0</v>
      </c>
      <c r="Z29" s="83">
        <f t="shared" si="14"/>
        <v>0</v>
      </c>
      <c r="AA29" s="83">
        <f t="shared" si="14"/>
        <v>0</v>
      </c>
      <c r="AB29" s="83">
        <f t="shared" si="14"/>
        <v>0</v>
      </c>
      <c r="AC29" s="83">
        <f t="shared" si="14"/>
        <v>0</v>
      </c>
      <c r="AD29" s="83">
        <f t="shared" si="14"/>
        <v>0</v>
      </c>
      <c r="AE29" s="83">
        <f t="shared" si="14"/>
        <v>0</v>
      </c>
      <c r="AF29" s="83">
        <f t="shared" si="14"/>
        <v>0</v>
      </c>
      <c r="AG29" s="83">
        <f t="shared" si="14"/>
        <v>0</v>
      </c>
      <c r="AH29" s="43">
        <f t="shared" si="5"/>
        <v>0</v>
      </c>
      <c r="AI29" s="44" t="s">
        <v>75</v>
      </c>
      <c r="AJ29" s="44" t="s">
        <v>75</v>
      </c>
      <c r="AK29" s="83">
        <f t="shared" ref="AK29:BF29" si="15">SUM(AK30:AK31)</f>
        <v>3</v>
      </c>
      <c r="AL29" s="83">
        <f t="shared" si="15"/>
        <v>3</v>
      </c>
      <c r="AM29" s="83">
        <f t="shared" si="15"/>
        <v>3</v>
      </c>
      <c r="AN29" s="83">
        <f t="shared" si="15"/>
        <v>3</v>
      </c>
      <c r="AO29" s="83">
        <f t="shared" si="15"/>
        <v>3</v>
      </c>
      <c r="AP29" s="83">
        <f t="shared" si="15"/>
        <v>3</v>
      </c>
      <c r="AQ29" s="83">
        <f t="shared" si="15"/>
        <v>3</v>
      </c>
      <c r="AR29" s="83">
        <f t="shared" si="15"/>
        <v>3</v>
      </c>
      <c r="AS29" s="83">
        <f t="shared" si="15"/>
        <v>3</v>
      </c>
      <c r="AT29" s="83">
        <f t="shared" si="15"/>
        <v>3</v>
      </c>
      <c r="AU29" s="83">
        <f t="shared" si="15"/>
        <v>3</v>
      </c>
      <c r="AV29" s="83">
        <f t="shared" si="15"/>
        <v>3</v>
      </c>
      <c r="AW29" s="83">
        <f t="shared" si="15"/>
        <v>3</v>
      </c>
      <c r="AX29" s="83">
        <f t="shared" si="15"/>
        <v>3</v>
      </c>
      <c r="AY29" s="83">
        <f t="shared" si="15"/>
        <v>3</v>
      </c>
      <c r="AZ29" s="83">
        <f t="shared" si="15"/>
        <v>3</v>
      </c>
      <c r="BA29" s="83">
        <f t="shared" si="15"/>
        <v>3</v>
      </c>
      <c r="BB29" s="83">
        <f t="shared" si="15"/>
        <v>3</v>
      </c>
      <c r="BC29" s="83">
        <f t="shared" si="15"/>
        <v>3</v>
      </c>
      <c r="BD29" s="83">
        <f t="shared" si="15"/>
        <v>3</v>
      </c>
      <c r="BE29" s="83">
        <f t="shared" si="15"/>
        <v>36</v>
      </c>
      <c r="BF29" s="83">
        <f t="shared" si="15"/>
        <v>3</v>
      </c>
      <c r="BG29" s="42">
        <f t="shared" si="6"/>
        <v>99</v>
      </c>
      <c r="BH29" s="83">
        <f>SUM(BH30:BH31)</f>
        <v>2</v>
      </c>
      <c r="BI29" s="83">
        <f>SUM(BI30:BI31)</f>
        <v>12</v>
      </c>
      <c r="BJ29" s="162" t="s">
        <v>75</v>
      </c>
      <c r="BK29" s="162" t="s">
        <v>75</v>
      </c>
      <c r="BL29" s="162" t="s">
        <v>75</v>
      </c>
      <c r="BM29" s="162" t="s">
        <v>75</v>
      </c>
      <c r="BN29" s="162" t="s">
        <v>75</v>
      </c>
      <c r="BO29" s="162" t="s">
        <v>75</v>
      </c>
      <c r="BP29" s="162" t="s">
        <v>75</v>
      </c>
      <c r="BQ29" s="162" t="s">
        <v>75</v>
      </c>
      <c r="BR29" s="162" t="s">
        <v>75</v>
      </c>
      <c r="BS29" s="45">
        <f t="shared" si="7"/>
        <v>113</v>
      </c>
      <c r="BT29" s="84">
        <f t="shared" si="10"/>
        <v>113</v>
      </c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</row>
    <row r="30" spans="1:148" s="60" customFormat="1" ht="31.5" customHeight="1" x14ac:dyDescent="0.25">
      <c r="A30" s="169" t="s">
        <v>117</v>
      </c>
      <c r="B30" s="169" t="s">
        <v>171</v>
      </c>
      <c r="C30" s="178" t="s">
        <v>172</v>
      </c>
      <c r="D30" s="148"/>
      <c r="E30" s="147"/>
      <c r="F30" s="127"/>
      <c r="G30" s="117"/>
      <c r="H30" s="164"/>
      <c r="I30" s="118"/>
      <c r="J30" s="51">
        <v>63</v>
      </c>
      <c r="K30" s="165">
        <f t="shared" si="9"/>
        <v>3</v>
      </c>
      <c r="L30" s="127">
        <v>2</v>
      </c>
      <c r="M30" s="129"/>
      <c r="N30" s="52">
        <v>6</v>
      </c>
      <c r="O30" s="53">
        <v>6</v>
      </c>
      <c r="P30" s="59"/>
      <c r="Q30" s="69"/>
      <c r="R30" s="69"/>
      <c r="S30" s="69"/>
      <c r="T30" s="69"/>
      <c r="U30" s="171"/>
      <c r="V30" s="69"/>
      <c r="W30" s="69"/>
      <c r="X30" s="69"/>
      <c r="Y30" s="171"/>
      <c r="Z30" s="69"/>
      <c r="AA30" s="69"/>
      <c r="AB30" s="69"/>
      <c r="AC30" s="69"/>
      <c r="AD30" s="69"/>
      <c r="AE30" s="69"/>
      <c r="AF30" s="69"/>
      <c r="AG30" s="69"/>
      <c r="AH30" s="43">
        <f t="shared" si="5"/>
        <v>0</v>
      </c>
      <c r="AI30" s="44" t="s">
        <v>75</v>
      </c>
      <c r="AJ30" s="44" t="s">
        <v>75</v>
      </c>
      <c r="AK30" s="69">
        <v>3</v>
      </c>
      <c r="AL30" s="69">
        <v>3</v>
      </c>
      <c r="AM30" s="69">
        <v>3</v>
      </c>
      <c r="AN30" s="69">
        <v>3</v>
      </c>
      <c r="AO30" s="69">
        <v>3</v>
      </c>
      <c r="AP30" s="69">
        <v>3</v>
      </c>
      <c r="AQ30" s="69">
        <v>3</v>
      </c>
      <c r="AR30" s="69">
        <v>3</v>
      </c>
      <c r="AS30" s="69">
        <v>3</v>
      </c>
      <c r="AT30" s="69">
        <v>3</v>
      </c>
      <c r="AU30" s="69">
        <v>3</v>
      </c>
      <c r="AV30" s="69">
        <v>3</v>
      </c>
      <c r="AW30" s="69">
        <v>3</v>
      </c>
      <c r="AX30" s="69">
        <v>3</v>
      </c>
      <c r="AY30" s="69">
        <v>3</v>
      </c>
      <c r="AZ30" s="69">
        <v>3</v>
      </c>
      <c r="BA30" s="69">
        <v>3</v>
      </c>
      <c r="BB30" s="69">
        <v>3</v>
      </c>
      <c r="BC30" s="69">
        <v>3</v>
      </c>
      <c r="BD30" s="69">
        <v>3</v>
      </c>
      <c r="BE30" s="179"/>
      <c r="BF30" s="69">
        <v>3</v>
      </c>
      <c r="BG30" s="42">
        <f t="shared" si="6"/>
        <v>63</v>
      </c>
      <c r="BH30" s="69">
        <v>2</v>
      </c>
      <c r="BI30" s="57">
        <v>12</v>
      </c>
      <c r="BJ30" s="162" t="s">
        <v>75</v>
      </c>
      <c r="BK30" s="162" t="s">
        <v>75</v>
      </c>
      <c r="BL30" s="162" t="s">
        <v>75</v>
      </c>
      <c r="BM30" s="162" t="s">
        <v>75</v>
      </c>
      <c r="BN30" s="162" t="s">
        <v>75</v>
      </c>
      <c r="BO30" s="162" t="s">
        <v>75</v>
      </c>
      <c r="BP30" s="162" t="s">
        <v>75</v>
      </c>
      <c r="BQ30" s="162" t="s">
        <v>75</v>
      </c>
      <c r="BR30" s="162" t="s">
        <v>75</v>
      </c>
      <c r="BS30" s="45">
        <f t="shared" si="7"/>
        <v>77</v>
      </c>
      <c r="BT30" s="58">
        <f t="shared" si="10"/>
        <v>77</v>
      </c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</row>
    <row r="31" spans="1:148" s="60" customFormat="1" ht="31.5" customHeight="1" x14ac:dyDescent="0.25">
      <c r="A31" s="180" t="s">
        <v>119</v>
      </c>
      <c r="B31" s="181" t="s">
        <v>120</v>
      </c>
      <c r="C31" s="182" t="s">
        <v>118</v>
      </c>
      <c r="D31" s="138"/>
      <c r="E31" s="147"/>
      <c r="F31" s="139"/>
      <c r="G31" s="139"/>
      <c r="H31" s="139"/>
      <c r="I31" s="141"/>
      <c r="J31" s="138"/>
      <c r="K31" s="147"/>
      <c r="L31" s="139"/>
      <c r="M31" s="183">
        <v>36</v>
      </c>
      <c r="N31" s="140"/>
      <c r="O31" s="184"/>
      <c r="P31" s="87"/>
      <c r="Q31" s="88"/>
      <c r="R31" s="88"/>
      <c r="S31" s="88"/>
      <c r="T31" s="88"/>
      <c r="U31" s="89"/>
      <c r="V31" s="88"/>
      <c r="W31" s="88"/>
      <c r="X31" s="88"/>
      <c r="Y31" s="89"/>
      <c r="Z31" s="88"/>
      <c r="AA31" s="88"/>
      <c r="AB31" s="88"/>
      <c r="AC31" s="88"/>
      <c r="AD31" s="88"/>
      <c r="AE31" s="88"/>
      <c r="AF31" s="88"/>
      <c r="AG31" s="88"/>
      <c r="AH31" s="43">
        <f t="shared" si="5"/>
        <v>0</v>
      </c>
      <c r="AI31" s="44" t="s">
        <v>75</v>
      </c>
      <c r="AJ31" s="44" t="s">
        <v>75</v>
      </c>
      <c r="AK31" s="88"/>
      <c r="AL31" s="88"/>
      <c r="AM31" s="90"/>
      <c r="AN31" s="88"/>
      <c r="AO31" s="88"/>
      <c r="AP31" s="88"/>
      <c r="AQ31" s="88"/>
      <c r="AR31" s="88"/>
      <c r="AS31" s="88"/>
      <c r="AT31" s="88"/>
      <c r="AU31" s="88"/>
      <c r="AV31" s="89"/>
      <c r="AW31" s="88"/>
      <c r="AX31" s="88"/>
      <c r="AY31" s="88"/>
      <c r="AZ31" s="89"/>
      <c r="BA31" s="88"/>
      <c r="BB31" s="88"/>
      <c r="BC31" s="88"/>
      <c r="BD31" s="88"/>
      <c r="BE31" s="91">
        <v>36</v>
      </c>
      <c r="BF31" s="88"/>
      <c r="BG31" s="42">
        <f t="shared" si="6"/>
        <v>36</v>
      </c>
      <c r="BH31" s="88"/>
      <c r="BI31" s="88"/>
      <c r="BJ31" s="162" t="s">
        <v>75</v>
      </c>
      <c r="BK31" s="162" t="s">
        <v>75</v>
      </c>
      <c r="BL31" s="162" t="s">
        <v>75</v>
      </c>
      <c r="BM31" s="162" t="s">
        <v>75</v>
      </c>
      <c r="BN31" s="162" t="s">
        <v>75</v>
      </c>
      <c r="BO31" s="162" t="s">
        <v>75</v>
      </c>
      <c r="BP31" s="162" t="s">
        <v>75</v>
      </c>
      <c r="BQ31" s="162" t="s">
        <v>75</v>
      </c>
      <c r="BR31" s="162" t="s">
        <v>75</v>
      </c>
      <c r="BS31" s="45">
        <f t="shared" si="7"/>
        <v>36</v>
      </c>
      <c r="BT31" s="92">
        <f t="shared" si="10"/>
        <v>36</v>
      </c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</row>
    <row r="32" spans="1:148" s="94" customFormat="1" ht="31.5" customHeight="1" x14ac:dyDescent="0.25">
      <c r="A32" s="185" t="s">
        <v>121</v>
      </c>
      <c r="B32" s="185" t="s">
        <v>122</v>
      </c>
      <c r="C32" s="93"/>
      <c r="E32" s="186"/>
      <c r="K32" s="186"/>
      <c r="Q32" s="95">
        <f>Q33+Q34+Q35</f>
        <v>0</v>
      </c>
      <c r="R32" s="95">
        <f t="shared" ref="R32:BI32" si="16">R33+R34+R35</f>
        <v>0</v>
      </c>
      <c r="S32" s="95">
        <f t="shared" si="16"/>
        <v>0</v>
      </c>
      <c r="T32" s="95">
        <f t="shared" si="16"/>
        <v>0</v>
      </c>
      <c r="U32" s="95">
        <f t="shared" si="16"/>
        <v>0</v>
      </c>
      <c r="V32" s="95">
        <f t="shared" si="16"/>
        <v>0</v>
      </c>
      <c r="W32" s="95">
        <f t="shared" si="16"/>
        <v>0</v>
      </c>
      <c r="X32" s="95">
        <f t="shared" si="16"/>
        <v>0</v>
      </c>
      <c r="Y32" s="95">
        <f t="shared" si="16"/>
        <v>0</v>
      </c>
      <c r="Z32" s="95">
        <f t="shared" si="16"/>
        <v>0</v>
      </c>
      <c r="AA32" s="95">
        <f t="shared" si="16"/>
        <v>0</v>
      </c>
      <c r="AB32" s="95">
        <f t="shared" si="16"/>
        <v>0</v>
      </c>
      <c r="AC32" s="95">
        <f t="shared" si="16"/>
        <v>0</v>
      </c>
      <c r="AD32" s="95">
        <f t="shared" si="16"/>
        <v>0</v>
      </c>
      <c r="AE32" s="95">
        <f t="shared" si="16"/>
        <v>0</v>
      </c>
      <c r="AF32" s="95">
        <f t="shared" si="16"/>
        <v>0</v>
      </c>
      <c r="AG32" s="95">
        <f t="shared" si="16"/>
        <v>0</v>
      </c>
      <c r="AH32" s="43">
        <f t="shared" si="5"/>
        <v>0</v>
      </c>
      <c r="AI32" s="44" t="s">
        <v>75</v>
      </c>
      <c r="AJ32" s="44" t="s">
        <v>75</v>
      </c>
      <c r="AK32" s="95">
        <f t="shared" si="16"/>
        <v>0</v>
      </c>
      <c r="AL32" s="95">
        <f t="shared" si="16"/>
        <v>0</v>
      </c>
      <c r="AM32" s="95">
        <f t="shared" si="16"/>
        <v>0</v>
      </c>
      <c r="AN32" s="95">
        <f t="shared" si="16"/>
        <v>0</v>
      </c>
      <c r="AO32" s="95">
        <f t="shared" si="16"/>
        <v>0</v>
      </c>
      <c r="AP32" s="95">
        <f t="shared" si="16"/>
        <v>0</v>
      </c>
      <c r="AQ32" s="95">
        <f t="shared" si="16"/>
        <v>0</v>
      </c>
      <c r="AR32" s="95">
        <f t="shared" si="16"/>
        <v>0</v>
      </c>
      <c r="AS32" s="95">
        <f t="shared" si="16"/>
        <v>0</v>
      </c>
      <c r="AT32" s="95">
        <f t="shared" si="16"/>
        <v>0</v>
      </c>
      <c r="AU32" s="95">
        <f t="shared" si="16"/>
        <v>0</v>
      </c>
      <c r="AV32" s="95">
        <f t="shared" si="16"/>
        <v>0</v>
      </c>
      <c r="AW32" s="95">
        <f t="shared" si="16"/>
        <v>0</v>
      </c>
      <c r="AX32" s="95">
        <f t="shared" si="16"/>
        <v>0</v>
      </c>
      <c r="AY32" s="95">
        <f t="shared" si="16"/>
        <v>0</v>
      </c>
      <c r="AZ32" s="95">
        <f t="shared" si="16"/>
        <v>0</v>
      </c>
      <c r="BA32" s="95">
        <f t="shared" si="16"/>
        <v>0</v>
      </c>
      <c r="BB32" s="95">
        <f t="shared" si="16"/>
        <v>0</v>
      </c>
      <c r="BC32" s="95">
        <f t="shared" si="16"/>
        <v>0</v>
      </c>
      <c r="BD32" s="95">
        <f t="shared" si="16"/>
        <v>0</v>
      </c>
      <c r="BE32" s="95">
        <f t="shared" si="16"/>
        <v>0</v>
      </c>
      <c r="BF32" s="95">
        <f t="shared" si="16"/>
        <v>0</v>
      </c>
      <c r="BG32" s="42">
        <f t="shared" si="6"/>
        <v>0</v>
      </c>
      <c r="BH32" s="95">
        <f t="shared" si="16"/>
        <v>36</v>
      </c>
      <c r="BI32" s="95">
        <f t="shared" si="16"/>
        <v>36</v>
      </c>
      <c r="BJ32" s="162" t="s">
        <v>75</v>
      </c>
      <c r="BK32" s="162" t="s">
        <v>75</v>
      </c>
      <c r="BL32" s="162" t="s">
        <v>75</v>
      </c>
      <c r="BM32" s="162" t="s">
        <v>75</v>
      </c>
      <c r="BN32" s="162" t="s">
        <v>75</v>
      </c>
      <c r="BO32" s="162" t="s">
        <v>75</v>
      </c>
      <c r="BP32" s="162" t="s">
        <v>75</v>
      </c>
      <c r="BQ32" s="162" t="s">
        <v>75</v>
      </c>
      <c r="BR32" s="162" t="s">
        <v>75</v>
      </c>
      <c r="BS32" s="45">
        <f t="shared" si="7"/>
        <v>72</v>
      </c>
      <c r="BT32" s="96">
        <f t="shared" si="10"/>
        <v>72</v>
      </c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</row>
    <row r="33" spans="1:148" s="94" customFormat="1" ht="18" customHeight="1" x14ac:dyDescent="0.25">
      <c r="A33" s="187"/>
      <c r="B33" s="97" t="s">
        <v>123</v>
      </c>
      <c r="C33" s="97"/>
      <c r="E33" s="186"/>
      <c r="K33" s="186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43">
        <f t="shared" si="5"/>
        <v>0</v>
      </c>
      <c r="AI33" s="44" t="s">
        <v>75</v>
      </c>
      <c r="AJ33" s="44" t="s">
        <v>75</v>
      </c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42">
        <f t="shared" si="6"/>
        <v>0</v>
      </c>
      <c r="BH33" s="95">
        <v>14</v>
      </c>
      <c r="BI33" s="95">
        <v>18</v>
      </c>
      <c r="BJ33" s="162" t="s">
        <v>75</v>
      </c>
      <c r="BK33" s="162" t="s">
        <v>75</v>
      </c>
      <c r="BL33" s="162" t="s">
        <v>75</v>
      </c>
      <c r="BM33" s="162" t="s">
        <v>75</v>
      </c>
      <c r="BN33" s="162" t="s">
        <v>75</v>
      </c>
      <c r="BO33" s="162" t="s">
        <v>75</v>
      </c>
      <c r="BP33" s="162" t="s">
        <v>75</v>
      </c>
      <c r="BQ33" s="162" t="s">
        <v>75</v>
      </c>
      <c r="BR33" s="162" t="s">
        <v>75</v>
      </c>
      <c r="BS33" s="45">
        <f t="shared" si="7"/>
        <v>32</v>
      </c>
      <c r="BT33" s="96">
        <f t="shared" si="10"/>
        <v>32</v>
      </c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</row>
    <row r="34" spans="1:148" s="94" customFormat="1" ht="18" customHeight="1" x14ac:dyDescent="0.25">
      <c r="A34" s="187"/>
      <c r="B34" s="97" t="s">
        <v>124</v>
      </c>
      <c r="C34" s="97"/>
      <c r="E34" s="186"/>
      <c r="K34" s="186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43">
        <f t="shared" si="5"/>
        <v>0</v>
      </c>
      <c r="AI34" s="44" t="s">
        <v>75</v>
      </c>
      <c r="AJ34" s="44" t="s">
        <v>75</v>
      </c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42">
        <f t="shared" si="6"/>
        <v>0</v>
      </c>
      <c r="BH34" s="95">
        <v>4</v>
      </c>
      <c r="BI34" s="95">
        <v>0</v>
      </c>
      <c r="BJ34" s="162" t="s">
        <v>75</v>
      </c>
      <c r="BK34" s="162" t="s">
        <v>75</v>
      </c>
      <c r="BL34" s="162" t="s">
        <v>75</v>
      </c>
      <c r="BM34" s="162" t="s">
        <v>75</v>
      </c>
      <c r="BN34" s="162" t="s">
        <v>75</v>
      </c>
      <c r="BO34" s="162" t="s">
        <v>75</v>
      </c>
      <c r="BP34" s="162" t="s">
        <v>75</v>
      </c>
      <c r="BQ34" s="162" t="s">
        <v>75</v>
      </c>
      <c r="BR34" s="162" t="s">
        <v>75</v>
      </c>
      <c r="BS34" s="45">
        <f t="shared" si="7"/>
        <v>4</v>
      </c>
      <c r="BT34" s="96">
        <f t="shared" si="10"/>
        <v>4</v>
      </c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</row>
    <row r="35" spans="1:148" s="94" customFormat="1" ht="18" customHeight="1" x14ac:dyDescent="0.25">
      <c r="A35" s="187"/>
      <c r="B35" s="97" t="s">
        <v>125</v>
      </c>
      <c r="C35" s="97"/>
      <c r="E35" s="186"/>
      <c r="K35" s="18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100">
        <f t="shared" si="5"/>
        <v>0</v>
      </c>
      <c r="AI35" s="44" t="s">
        <v>75</v>
      </c>
      <c r="AJ35" s="44" t="s">
        <v>75</v>
      </c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46">
        <f t="shared" si="6"/>
        <v>0</v>
      </c>
      <c r="BH35" s="95">
        <v>18</v>
      </c>
      <c r="BI35" s="95">
        <v>18</v>
      </c>
      <c r="BJ35" s="162" t="s">
        <v>75</v>
      </c>
      <c r="BK35" s="162" t="s">
        <v>75</v>
      </c>
      <c r="BL35" s="162" t="s">
        <v>75</v>
      </c>
      <c r="BM35" s="162" t="s">
        <v>75</v>
      </c>
      <c r="BN35" s="162" t="s">
        <v>75</v>
      </c>
      <c r="BO35" s="162" t="s">
        <v>75</v>
      </c>
      <c r="BP35" s="162" t="s">
        <v>75</v>
      </c>
      <c r="BQ35" s="162" t="s">
        <v>75</v>
      </c>
      <c r="BR35" s="162" t="s">
        <v>75</v>
      </c>
      <c r="BS35" s="101">
        <f t="shared" si="7"/>
        <v>36</v>
      </c>
      <c r="BT35" s="96">
        <f t="shared" si="10"/>
        <v>36</v>
      </c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</row>
    <row r="36" spans="1:148" s="94" customFormat="1" ht="31.5" customHeight="1" x14ac:dyDescent="0.25">
      <c r="A36" s="187"/>
      <c r="B36" s="188" t="s">
        <v>126</v>
      </c>
      <c r="C36" s="98"/>
      <c r="E36" s="186"/>
      <c r="K36" s="186"/>
      <c r="Q36" s="96">
        <f t="shared" ref="Q36:AG36" si="17">Q10+Q25+Q28</f>
        <v>36</v>
      </c>
      <c r="R36" s="96">
        <f t="shared" si="17"/>
        <v>36</v>
      </c>
      <c r="S36" s="96">
        <f t="shared" si="17"/>
        <v>36</v>
      </c>
      <c r="T36" s="96">
        <f t="shared" si="17"/>
        <v>36</v>
      </c>
      <c r="U36" s="96">
        <f t="shared" si="17"/>
        <v>36</v>
      </c>
      <c r="V36" s="96">
        <f t="shared" si="17"/>
        <v>36</v>
      </c>
      <c r="W36" s="96">
        <f t="shared" si="17"/>
        <v>36</v>
      </c>
      <c r="X36" s="96">
        <f t="shared" si="17"/>
        <v>36</v>
      </c>
      <c r="Y36" s="96">
        <f t="shared" si="17"/>
        <v>36</v>
      </c>
      <c r="Z36" s="96">
        <f t="shared" si="17"/>
        <v>36</v>
      </c>
      <c r="AA36" s="96">
        <f t="shared" si="17"/>
        <v>36</v>
      </c>
      <c r="AB36" s="96">
        <f t="shared" si="17"/>
        <v>36</v>
      </c>
      <c r="AC36" s="96">
        <f t="shared" si="17"/>
        <v>36</v>
      </c>
      <c r="AD36" s="96">
        <f t="shared" si="17"/>
        <v>36</v>
      </c>
      <c r="AE36" s="96">
        <f t="shared" si="17"/>
        <v>36</v>
      </c>
      <c r="AF36" s="96">
        <f t="shared" si="17"/>
        <v>36</v>
      </c>
      <c r="AG36" s="96">
        <f t="shared" si="17"/>
        <v>36</v>
      </c>
      <c r="AH36" s="100">
        <f t="shared" si="5"/>
        <v>612</v>
      </c>
      <c r="AI36" s="44" t="s">
        <v>75</v>
      </c>
      <c r="AJ36" s="44" t="s">
        <v>75</v>
      </c>
      <c r="AK36" s="96">
        <f t="shared" ref="AK36:BF36" si="18">AK10+AK25+AK28</f>
        <v>36</v>
      </c>
      <c r="AL36" s="96">
        <f t="shared" si="18"/>
        <v>36</v>
      </c>
      <c r="AM36" s="96">
        <f t="shared" si="18"/>
        <v>36</v>
      </c>
      <c r="AN36" s="96">
        <f t="shared" si="18"/>
        <v>36</v>
      </c>
      <c r="AO36" s="96">
        <f t="shared" si="18"/>
        <v>36</v>
      </c>
      <c r="AP36" s="96">
        <f t="shared" si="18"/>
        <v>36</v>
      </c>
      <c r="AQ36" s="96">
        <f t="shared" si="18"/>
        <v>36</v>
      </c>
      <c r="AR36" s="96">
        <f t="shared" si="18"/>
        <v>36</v>
      </c>
      <c r="AS36" s="96">
        <f t="shared" si="18"/>
        <v>36</v>
      </c>
      <c r="AT36" s="96">
        <f t="shared" si="18"/>
        <v>36</v>
      </c>
      <c r="AU36" s="96">
        <f t="shared" si="18"/>
        <v>36</v>
      </c>
      <c r="AV36" s="96">
        <f t="shared" si="18"/>
        <v>36</v>
      </c>
      <c r="AW36" s="96">
        <f t="shared" si="18"/>
        <v>36</v>
      </c>
      <c r="AX36" s="96">
        <f t="shared" si="18"/>
        <v>36</v>
      </c>
      <c r="AY36" s="96">
        <f t="shared" si="18"/>
        <v>36</v>
      </c>
      <c r="AZ36" s="96">
        <f t="shared" si="18"/>
        <v>36</v>
      </c>
      <c r="BA36" s="96">
        <f t="shared" si="18"/>
        <v>36</v>
      </c>
      <c r="BB36" s="96">
        <f t="shared" si="18"/>
        <v>36</v>
      </c>
      <c r="BC36" s="96">
        <f t="shared" si="18"/>
        <v>36</v>
      </c>
      <c r="BD36" s="96">
        <f t="shared" si="18"/>
        <v>36</v>
      </c>
      <c r="BE36" s="96">
        <f t="shared" si="18"/>
        <v>36</v>
      </c>
      <c r="BF36" s="96">
        <f t="shared" si="18"/>
        <v>36</v>
      </c>
      <c r="BG36" s="46">
        <f t="shared" si="6"/>
        <v>792</v>
      </c>
      <c r="BH36" s="96">
        <f>BH10+BH25+BH28</f>
        <v>36</v>
      </c>
      <c r="BI36" s="96">
        <f>BI10+BI25+BI28</f>
        <v>36</v>
      </c>
      <c r="BJ36" s="162" t="s">
        <v>75</v>
      </c>
      <c r="BK36" s="162" t="s">
        <v>75</v>
      </c>
      <c r="BL36" s="162" t="s">
        <v>75</v>
      </c>
      <c r="BM36" s="162" t="s">
        <v>75</v>
      </c>
      <c r="BN36" s="162" t="s">
        <v>75</v>
      </c>
      <c r="BO36" s="162" t="s">
        <v>75</v>
      </c>
      <c r="BP36" s="162" t="s">
        <v>75</v>
      </c>
      <c r="BQ36" s="162" t="s">
        <v>75</v>
      </c>
      <c r="BR36" s="162" t="s">
        <v>75</v>
      </c>
      <c r="BS36" s="101">
        <f t="shared" si="7"/>
        <v>1476</v>
      </c>
      <c r="BT36" s="96">
        <f t="shared" si="10"/>
        <v>1476</v>
      </c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</row>
    <row r="37" spans="1:148" s="60" customFormat="1" ht="15.75" x14ac:dyDescent="0.25">
      <c r="D37" s="59"/>
      <c r="E37" s="186">
        <f>SUM(E11:E34)</f>
        <v>36</v>
      </c>
      <c r="F37" s="59"/>
      <c r="G37" s="59"/>
      <c r="H37" s="59"/>
      <c r="I37" s="59"/>
      <c r="J37" s="59"/>
      <c r="K37" s="186">
        <f>SUM(K11:K31)</f>
        <v>35.761904761904759</v>
      </c>
      <c r="L37" s="59"/>
      <c r="M37" s="59"/>
      <c r="N37" s="59"/>
      <c r="O37" s="59"/>
      <c r="Q37" s="102"/>
      <c r="R37" s="102"/>
      <c r="S37" s="102"/>
      <c r="T37" s="102"/>
      <c r="U37" s="103"/>
      <c r="V37" s="102"/>
      <c r="W37" s="102"/>
      <c r="X37" s="102"/>
      <c r="Y37" s="103"/>
      <c r="Z37" s="102"/>
      <c r="AA37" s="102"/>
      <c r="AB37" s="102"/>
      <c r="AC37" s="102"/>
      <c r="AD37" s="102"/>
      <c r="AE37" s="102"/>
      <c r="AF37" s="102"/>
      <c r="AG37" s="102"/>
      <c r="AH37" s="104"/>
      <c r="AI37" s="103"/>
      <c r="AJ37" s="102"/>
      <c r="AK37" s="102"/>
      <c r="AL37" s="102"/>
      <c r="AM37" s="105"/>
      <c r="AN37" s="102"/>
      <c r="AO37" s="102"/>
      <c r="AP37" s="102"/>
      <c r="AQ37" s="102"/>
      <c r="AR37" s="102"/>
      <c r="AS37" s="102"/>
      <c r="AT37" s="102"/>
      <c r="AU37" s="102"/>
      <c r="AV37" s="103"/>
      <c r="AW37" s="102"/>
      <c r="AX37" s="102"/>
      <c r="AY37" s="102"/>
      <c r="AZ37" s="103"/>
      <c r="BA37" s="102"/>
      <c r="BB37" s="102"/>
      <c r="BC37" s="102"/>
      <c r="BD37" s="102"/>
      <c r="BE37" s="103"/>
      <c r="BF37" s="102"/>
      <c r="BG37" s="104"/>
      <c r="BH37" s="102"/>
      <c r="BI37" s="102"/>
      <c r="BJ37" s="106"/>
      <c r="BK37" s="102"/>
      <c r="BL37" s="102"/>
      <c r="BM37" s="102"/>
      <c r="BN37" s="103"/>
      <c r="BO37" s="102"/>
      <c r="BP37" s="102"/>
      <c r="BQ37" s="102"/>
      <c r="BR37" s="102"/>
      <c r="BS37" s="107"/>
      <c r="BT37" s="108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</row>
    <row r="38" spans="1:148" s="60" customFormat="1" ht="15.75" x14ac:dyDescent="0.25">
      <c r="D38" s="59"/>
      <c r="E38" s="186"/>
      <c r="F38" s="59"/>
      <c r="G38" s="59"/>
      <c r="H38" s="59"/>
      <c r="I38" s="59"/>
      <c r="J38" s="59"/>
      <c r="K38" s="186"/>
      <c r="L38" s="59"/>
      <c r="M38" s="59"/>
      <c r="N38" s="59"/>
      <c r="O38" s="59"/>
      <c r="Q38" s="102"/>
      <c r="R38" s="102"/>
      <c r="S38" s="102"/>
      <c r="T38" s="102"/>
      <c r="U38" s="103"/>
      <c r="V38" s="102"/>
      <c r="W38" s="102"/>
      <c r="X38" s="102"/>
      <c r="Y38" s="103"/>
      <c r="Z38" s="102"/>
      <c r="AA38" s="102"/>
      <c r="AB38" s="102"/>
      <c r="AC38" s="102"/>
      <c r="AD38" s="102"/>
      <c r="AE38" s="102"/>
      <c r="AF38" s="102"/>
      <c r="AG38" s="102"/>
      <c r="AH38" s="104"/>
      <c r="AI38" s="103"/>
      <c r="AJ38" s="102"/>
      <c r="AK38" s="102"/>
      <c r="AL38" s="102"/>
      <c r="AM38" s="105"/>
      <c r="AN38" s="102"/>
      <c r="AO38" s="102"/>
      <c r="AP38" s="102"/>
      <c r="AQ38" s="102"/>
      <c r="AR38" s="102"/>
      <c r="AS38" s="102"/>
      <c r="AT38" s="102"/>
      <c r="AU38" s="102"/>
      <c r="AV38" s="103"/>
      <c r="AW38" s="102"/>
      <c r="AX38" s="102"/>
      <c r="AY38" s="102"/>
      <c r="AZ38" s="103"/>
      <c r="BA38" s="102"/>
      <c r="BB38" s="102"/>
      <c r="BC38" s="102"/>
      <c r="BD38" s="102"/>
      <c r="BE38" s="103"/>
      <c r="BF38" s="102"/>
      <c r="BG38" s="104"/>
      <c r="BH38" s="102"/>
      <c r="BI38" s="102"/>
      <c r="BJ38" s="106"/>
      <c r="BK38" s="102"/>
      <c r="BL38" s="102"/>
      <c r="BM38" s="102"/>
      <c r="BN38" s="103"/>
      <c r="BO38" s="102"/>
      <c r="BP38" s="102"/>
      <c r="BQ38" s="102"/>
      <c r="BR38" s="102"/>
      <c r="BS38" s="107"/>
      <c r="BT38" s="108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</row>
    <row r="39" spans="1:148" s="60" customFormat="1" ht="15.75" x14ac:dyDescent="0.25">
      <c r="E39" s="186"/>
      <c r="K39" s="186"/>
      <c r="Q39" s="102"/>
      <c r="R39" s="102"/>
      <c r="S39" s="102"/>
      <c r="T39" s="102"/>
      <c r="U39" s="103"/>
      <c r="V39" s="102"/>
      <c r="W39" s="102"/>
      <c r="X39" s="102"/>
      <c r="Y39" s="103"/>
      <c r="Z39" s="102"/>
      <c r="AA39" s="102"/>
      <c r="AB39" s="102"/>
      <c r="AC39" s="102"/>
      <c r="AD39" s="102"/>
      <c r="AE39" s="102"/>
      <c r="AF39" s="102"/>
      <c r="AG39" s="102"/>
      <c r="AH39" s="104"/>
      <c r="AI39" s="103"/>
      <c r="AJ39" s="102"/>
      <c r="AK39" s="102"/>
      <c r="AL39" s="102"/>
      <c r="AM39" s="105"/>
      <c r="AN39" s="102"/>
      <c r="AO39" s="102"/>
      <c r="AP39" s="102"/>
      <c r="AQ39" s="102"/>
      <c r="AR39" s="102"/>
      <c r="AS39" s="102"/>
      <c r="AT39" s="102"/>
      <c r="AU39" s="102"/>
      <c r="AV39" s="103"/>
      <c r="AW39" s="102"/>
      <c r="AX39" s="102"/>
      <c r="AY39" s="102"/>
      <c r="AZ39" s="103"/>
      <c r="BA39" s="102"/>
      <c r="BB39" s="102"/>
      <c r="BC39" s="102"/>
      <c r="BD39" s="102"/>
      <c r="BE39" s="103"/>
      <c r="BF39" s="102"/>
      <c r="BG39" s="104"/>
      <c r="BH39" s="102"/>
      <c r="BI39" s="102"/>
      <c r="BJ39" s="106"/>
      <c r="BK39" s="102"/>
      <c r="BL39" s="102"/>
      <c r="BM39" s="102"/>
      <c r="BN39" s="103"/>
      <c r="BO39" s="102"/>
      <c r="BP39" s="102"/>
      <c r="BQ39" s="102"/>
      <c r="BR39" s="102"/>
      <c r="BS39" s="107"/>
      <c r="BT39" s="108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</row>
    <row r="40" spans="1:148" s="60" customFormat="1" ht="47.25" customHeight="1" x14ac:dyDescent="0.25">
      <c r="A40" s="221" t="s">
        <v>15</v>
      </c>
      <c r="B40" s="221" t="s">
        <v>16</v>
      </c>
      <c r="C40" s="222" t="s">
        <v>17</v>
      </c>
      <c r="E40" s="186"/>
      <c r="K40" s="186"/>
      <c r="Q40" s="218" t="s">
        <v>18</v>
      </c>
      <c r="R40" s="219"/>
      <c r="S40" s="219"/>
      <c r="T40" s="220"/>
      <c r="U40" s="214" t="s">
        <v>19</v>
      </c>
      <c r="V40" s="211" t="s">
        <v>20</v>
      </c>
      <c r="W40" s="212"/>
      <c r="X40" s="213"/>
      <c r="Y40" s="214" t="s">
        <v>21</v>
      </c>
      <c r="Z40" s="211" t="s">
        <v>22</v>
      </c>
      <c r="AA40" s="212"/>
      <c r="AB40" s="212"/>
      <c r="AC40" s="213"/>
      <c r="AD40" s="218" t="s">
        <v>23</v>
      </c>
      <c r="AE40" s="219"/>
      <c r="AF40" s="219"/>
      <c r="AG40" s="220"/>
      <c r="AH40" s="10"/>
      <c r="AI40" s="214" t="s">
        <v>24</v>
      </c>
      <c r="AJ40" s="211" t="s">
        <v>25</v>
      </c>
      <c r="AK40" s="212"/>
      <c r="AL40" s="213"/>
      <c r="AM40" s="216" t="s">
        <v>26</v>
      </c>
      <c r="AN40" s="211" t="s">
        <v>27</v>
      </c>
      <c r="AO40" s="212"/>
      <c r="AP40" s="213"/>
      <c r="AQ40" s="216" t="s">
        <v>127</v>
      </c>
      <c r="AR40" s="211" t="s">
        <v>28</v>
      </c>
      <c r="AS40" s="212"/>
      <c r="AT40" s="212"/>
      <c r="AU40" s="213"/>
      <c r="AV40" s="214" t="s">
        <v>128</v>
      </c>
      <c r="AW40" s="211" t="s">
        <v>30</v>
      </c>
      <c r="AX40" s="212"/>
      <c r="AY40" s="213"/>
      <c r="AZ40" s="214" t="s">
        <v>129</v>
      </c>
      <c r="BA40" s="211" t="s">
        <v>32</v>
      </c>
      <c r="BB40" s="212"/>
      <c r="BC40" s="212"/>
      <c r="BD40" s="213"/>
      <c r="BE40" s="211" t="s">
        <v>34</v>
      </c>
      <c r="BF40" s="212"/>
      <c r="BG40" s="212"/>
      <c r="BH40" s="212"/>
      <c r="BI40" s="213"/>
      <c r="BJ40" s="214" t="s">
        <v>130</v>
      </c>
      <c r="BK40" s="211" t="s">
        <v>36</v>
      </c>
      <c r="BL40" s="212"/>
      <c r="BM40" s="213"/>
      <c r="BN40" s="214" t="s">
        <v>131</v>
      </c>
      <c r="BO40" s="211" t="s">
        <v>38</v>
      </c>
      <c r="BP40" s="212"/>
      <c r="BQ40" s="212"/>
      <c r="BR40" s="213"/>
      <c r="BS40" s="11"/>
      <c r="BT40" s="205" t="s">
        <v>39</v>
      </c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</row>
    <row r="41" spans="1:148" s="60" customFormat="1" ht="25.5" customHeight="1" x14ac:dyDescent="0.25">
      <c r="A41" s="221"/>
      <c r="B41" s="221"/>
      <c r="C41" s="222"/>
      <c r="E41" s="186"/>
      <c r="K41" s="186"/>
      <c r="Q41" s="16">
        <v>1</v>
      </c>
      <c r="R41" s="16">
        <v>8</v>
      </c>
      <c r="S41" s="16">
        <v>15</v>
      </c>
      <c r="T41" s="16">
        <v>22</v>
      </c>
      <c r="U41" s="215"/>
      <c r="V41" s="16">
        <v>6</v>
      </c>
      <c r="W41" s="16">
        <v>13</v>
      </c>
      <c r="X41" s="16">
        <v>20</v>
      </c>
      <c r="Y41" s="215"/>
      <c r="Z41" s="15" t="s">
        <v>43</v>
      </c>
      <c r="AA41" s="16">
        <v>10</v>
      </c>
      <c r="AB41" s="16">
        <v>17</v>
      </c>
      <c r="AC41" s="16">
        <v>24</v>
      </c>
      <c r="AD41" s="15" t="s">
        <v>40</v>
      </c>
      <c r="AE41" s="15" t="s">
        <v>41</v>
      </c>
      <c r="AF41" s="15">
        <v>15</v>
      </c>
      <c r="AG41" s="15" t="s">
        <v>44</v>
      </c>
      <c r="AH41" s="17"/>
      <c r="AI41" s="215"/>
      <c r="AJ41" s="15" t="s">
        <v>45</v>
      </c>
      <c r="AK41" s="15" t="s">
        <v>46</v>
      </c>
      <c r="AL41" s="15" t="s">
        <v>47</v>
      </c>
      <c r="AM41" s="217"/>
      <c r="AN41" s="15" t="s">
        <v>48</v>
      </c>
      <c r="AO41" s="15" t="s">
        <v>49</v>
      </c>
      <c r="AP41" s="15" t="s">
        <v>50</v>
      </c>
      <c r="AQ41" s="217"/>
      <c r="AR41" s="15" t="s">
        <v>48</v>
      </c>
      <c r="AS41" s="15" t="s">
        <v>49</v>
      </c>
      <c r="AT41" s="15" t="s">
        <v>50</v>
      </c>
      <c r="AU41" s="15" t="s">
        <v>51</v>
      </c>
      <c r="AV41" s="215"/>
      <c r="AW41" s="15" t="s">
        <v>42</v>
      </c>
      <c r="AX41" s="15" t="s">
        <v>66</v>
      </c>
      <c r="AY41" s="15" t="s">
        <v>67</v>
      </c>
      <c r="AZ41" s="215"/>
      <c r="BA41" s="15" t="s">
        <v>132</v>
      </c>
      <c r="BB41" s="15" t="s">
        <v>62</v>
      </c>
      <c r="BC41" s="15" t="s">
        <v>63</v>
      </c>
      <c r="BD41" s="15" t="s">
        <v>64</v>
      </c>
      <c r="BE41" s="15" t="s">
        <v>40</v>
      </c>
      <c r="BF41" s="15" t="s">
        <v>41</v>
      </c>
      <c r="BG41" s="18"/>
      <c r="BH41" s="15" t="s">
        <v>52</v>
      </c>
      <c r="BI41" s="15" t="s">
        <v>44</v>
      </c>
      <c r="BJ41" s="215"/>
      <c r="BK41" s="15" t="s">
        <v>42</v>
      </c>
      <c r="BL41" s="15" t="s">
        <v>66</v>
      </c>
      <c r="BM41" s="15" t="s">
        <v>67</v>
      </c>
      <c r="BN41" s="215"/>
      <c r="BO41" s="15" t="s">
        <v>43</v>
      </c>
      <c r="BP41" s="15" t="s">
        <v>53</v>
      </c>
      <c r="BQ41" s="15" t="s">
        <v>54</v>
      </c>
      <c r="BR41" s="15" t="s">
        <v>55</v>
      </c>
      <c r="BS41" s="109"/>
      <c r="BT41" s="206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</row>
    <row r="42" spans="1:148" s="60" customFormat="1" ht="25.5" customHeight="1" x14ac:dyDescent="0.25">
      <c r="A42" s="221"/>
      <c r="B42" s="221"/>
      <c r="C42" s="222"/>
      <c r="E42" s="186"/>
      <c r="K42" s="186"/>
      <c r="Q42" s="110" t="s">
        <v>56</v>
      </c>
      <c r="R42" s="110" t="s">
        <v>57</v>
      </c>
      <c r="S42" s="110" t="s">
        <v>58</v>
      </c>
      <c r="T42" s="110" t="s">
        <v>59</v>
      </c>
      <c r="U42" s="215"/>
      <c r="V42" s="110" t="s">
        <v>46</v>
      </c>
      <c r="W42" s="110" t="s">
        <v>47</v>
      </c>
      <c r="X42" s="110" t="s">
        <v>60</v>
      </c>
      <c r="Y42" s="215"/>
      <c r="Z42" s="110" t="s">
        <v>49</v>
      </c>
      <c r="AA42" s="110" t="s">
        <v>50</v>
      </c>
      <c r="AB42" s="110" t="s">
        <v>51</v>
      </c>
      <c r="AC42" s="110" t="s">
        <v>61</v>
      </c>
      <c r="AD42" s="110" t="s">
        <v>56</v>
      </c>
      <c r="AE42" s="110" t="s">
        <v>57</v>
      </c>
      <c r="AF42" s="110" t="s">
        <v>58</v>
      </c>
      <c r="AG42" s="110" t="s">
        <v>59</v>
      </c>
      <c r="AH42" s="111"/>
      <c r="AI42" s="215"/>
      <c r="AJ42" s="110" t="s">
        <v>62</v>
      </c>
      <c r="AK42" s="110" t="s">
        <v>63</v>
      </c>
      <c r="AL42" s="110" t="s">
        <v>64</v>
      </c>
      <c r="AM42" s="217"/>
      <c r="AN42" s="110" t="s">
        <v>41</v>
      </c>
      <c r="AO42" s="110" t="s">
        <v>52</v>
      </c>
      <c r="AP42" s="110" t="s">
        <v>44</v>
      </c>
      <c r="AQ42" s="217"/>
      <c r="AR42" s="112" t="s">
        <v>41</v>
      </c>
      <c r="AS42" s="112" t="s">
        <v>52</v>
      </c>
      <c r="AT42" s="110" t="s">
        <v>44</v>
      </c>
      <c r="AU42" s="110" t="s">
        <v>65</v>
      </c>
      <c r="AV42" s="215"/>
      <c r="AW42" s="110" t="s">
        <v>46</v>
      </c>
      <c r="AX42" s="113" t="s">
        <v>47</v>
      </c>
      <c r="AY42" s="113" t="s">
        <v>60</v>
      </c>
      <c r="AZ42" s="215"/>
      <c r="BA42" s="110" t="s">
        <v>53</v>
      </c>
      <c r="BB42" s="113" t="s">
        <v>54</v>
      </c>
      <c r="BC42" s="113" t="s">
        <v>55</v>
      </c>
      <c r="BD42" s="112" t="s">
        <v>69</v>
      </c>
      <c r="BE42" s="110" t="s">
        <v>56</v>
      </c>
      <c r="BF42" s="113" t="s">
        <v>57</v>
      </c>
      <c r="BG42" s="114"/>
      <c r="BH42" s="110" t="s">
        <v>58</v>
      </c>
      <c r="BI42" s="110" t="s">
        <v>59</v>
      </c>
      <c r="BJ42" s="215"/>
      <c r="BK42" s="110" t="s">
        <v>46</v>
      </c>
      <c r="BL42" s="110" t="s">
        <v>47</v>
      </c>
      <c r="BM42" s="110" t="s">
        <v>60</v>
      </c>
      <c r="BN42" s="215"/>
      <c r="BO42" s="110" t="s">
        <v>49</v>
      </c>
      <c r="BP42" s="110" t="s">
        <v>50</v>
      </c>
      <c r="BQ42" s="110" t="s">
        <v>51</v>
      </c>
      <c r="BR42" s="110" t="s">
        <v>69</v>
      </c>
      <c r="BS42" s="11"/>
      <c r="BT42" s="206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</row>
    <row r="43" spans="1:148" s="60" customFormat="1" ht="16.5" customHeight="1" x14ac:dyDescent="0.25">
      <c r="A43" s="221"/>
      <c r="B43" s="221"/>
      <c r="C43" s="222"/>
      <c r="E43" s="186"/>
      <c r="K43" s="186"/>
      <c r="Q43" s="208" t="s">
        <v>70</v>
      </c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10"/>
      <c r="BS43" s="11"/>
      <c r="BT43" s="206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</row>
    <row r="44" spans="1:148" s="60" customFormat="1" ht="15.75" x14ac:dyDescent="0.25">
      <c r="A44" s="221"/>
      <c r="B44" s="221"/>
      <c r="C44" s="222"/>
      <c r="E44" s="186"/>
      <c r="K44" s="186"/>
      <c r="Q44" s="26">
        <v>36</v>
      </c>
      <c r="R44" s="26">
        <v>37</v>
      </c>
      <c r="S44" s="26">
        <v>38</v>
      </c>
      <c r="T44" s="26">
        <v>39</v>
      </c>
      <c r="U44" s="27">
        <v>40</v>
      </c>
      <c r="V44" s="27">
        <v>41</v>
      </c>
      <c r="W44" s="27">
        <v>42</v>
      </c>
      <c r="X44" s="26">
        <v>43</v>
      </c>
      <c r="Y44" s="27">
        <v>44</v>
      </c>
      <c r="Z44" s="27">
        <v>45</v>
      </c>
      <c r="AA44" s="26">
        <v>46</v>
      </c>
      <c r="AB44" s="26">
        <v>47</v>
      </c>
      <c r="AC44" s="27">
        <v>48</v>
      </c>
      <c r="AD44" s="27">
        <v>49</v>
      </c>
      <c r="AE44" s="26">
        <v>50</v>
      </c>
      <c r="AF44" s="27">
        <v>51</v>
      </c>
      <c r="AG44" s="26">
        <v>52</v>
      </c>
      <c r="AH44" s="28"/>
      <c r="AI44" s="26">
        <v>1</v>
      </c>
      <c r="AJ44" s="26">
        <v>2</v>
      </c>
      <c r="AK44" s="26">
        <v>3</v>
      </c>
      <c r="AL44" s="26">
        <v>4</v>
      </c>
      <c r="AM44" s="26">
        <v>5</v>
      </c>
      <c r="AN44" s="26">
        <v>6</v>
      </c>
      <c r="AO44" s="26">
        <v>7</v>
      </c>
      <c r="AP44" s="26">
        <v>8</v>
      </c>
      <c r="AQ44" s="29">
        <v>9</v>
      </c>
      <c r="AR44" s="30">
        <f t="shared" ref="AR44:BF44" si="19">AQ44+1</f>
        <v>10</v>
      </c>
      <c r="AS44" s="30">
        <f t="shared" si="19"/>
        <v>11</v>
      </c>
      <c r="AT44" s="26">
        <f t="shared" si="19"/>
        <v>12</v>
      </c>
      <c r="AU44" s="26">
        <f t="shared" si="19"/>
        <v>13</v>
      </c>
      <c r="AV44" s="27">
        <f t="shared" si="19"/>
        <v>14</v>
      </c>
      <c r="AW44" s="26">
        <f t="shared" si="19"/>
        <v>15</v>
      </c>
      <c r="AX44" s="27">
        <f t="shared" si="19"/>
        <v>16</v>
      </c>
      <c r="AY44" s="27">
        <f t="shared" si="19"/>
        <v>17</v>
      </c>
      <c r="AZ44" s="27">
        <f t="shared" si="19"/>
        <v>18</v>
      </c>
      <c r="BA44" s="26">
        <f t="shared" si="19"/>
        <v>19</v>
      </c>
      <c r="BB44" s="27">
        <f t="shared" si="19"/>
        <v>20</v>
      </c>
      <c r="BC44" s="27">
        <f t="shared" si="19"/>
        <v>21</v>
      </c>
      <c r="BD44" s="26">
        <f t="shared" si="19"/>
        <v>22</v>
      </c>
      <c r="BE44" s="27">
        <f t="shared" si="19"/>
        <v>23</v>
      </c>
      <c r="BF44" s="27">
        <f t="shared" si="19"/>
        <v>24</v>
      </c>
      <c r="BG44" s="31"/>
      <c r="BH44" s="26">
        <f>BF44+1</f>
        <v>25</v>
      </c>
      <c r="BI44" s="26">
        <f t="shared" ref="BI44:BR44" si="20">BH44+1</f>
        <v>26</v>
      </c>
      <c r="BJ44" s="26">
        <f t="shared" si="20"/>
        <v>27</v>
      </c>
      <c r="BK44" s="26">
        <f t="shared" si="20"/>
        <v>28</v>
      </c>
      <c r="BL44" s="26">
        <f t="shared" si="20"/>
        <v>29</v>
      </c>
      <c r="BM44" s="26">
        <f t="shared" si="20"/>
        <v>30</v>
      </c>
      <c r="BN44" s="26">
        <f t="shared" si="20"/>
        <v>31</v>
      </c>
      <c r="BO44" s="26">
        <f t="shared" si="20"/>
        <v>32</v>
      </c>
      <c r="BP44" s="26">
        <f t="shared" si="20"/>
        <v>33</v>
      </c>
      <c r="BQ44" s="26">
        <f t="shared" si="20"/>
        <v>34</v>
      </c>
      <c r="BR44" s="26">
        <f t="shared" si="20"/>
        <v>35</v>
      </c>
      <c r="BS44" s="11"/>
      <c r="BT44" s="206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</row>
    <row r="45" spans="1:148" s="60" customFormat="1" ht="15.75" x14ac:dyDescent="0.25">
      <c r="A45" s="221"/>
      <c r="B45" s="221"/>
      <c r="C45" s="222"/>
      <c r="E45" s="186"/>
      <c r="K45" s="186"/>
      <c r="Q45" s="208" t="s">
        <v>71</v>
      </c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10"/>
      <c r="BS45" s="11"/>
      <c r="BT45" s="206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</row>
    <row r="46" spans="1:148" s="60" customFormat="1" ht="15.75" customHeight="1" x14ac:dyDescent="0.25">
      <c r="A46" s="221"/>
      <c r="B46" s="221"/>
      <c r="C46" s="222"/>
      <c r="E46" s="186"/>
      <c r="K46" s="186"/>
      <c r="Q46" s="208" t="s">
        <v>133</v>
      </c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10"/>
      <c r="BS46" s="11"/>
      <c r="BT46" s="206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</row>
    <row r="47" spans="1:148" s="60" customFormat="1" ht="15.75" customHeight="1" x14ac:dyDescent="0.25">
      <c r="A47" s="221"/>
      <c r="B47" s="221"/>
      <c r="C47" s="222"/>
      <c r="E47" s="186"/>
      <c r="K47" s="186"/>
      <c r="Q47" s="32">
        <v>1</v>
      </c>
      <c r="R47" s="32">
        <v>2</v>
      </c>
      <c r="S47" s="32">
        <v>3</v>
      </c>
      <c r="T47" s="32">
        <v>4</v>
      </c>
      <c r="U47" s="33">
        <v>5</v>
      </c>
      <c r="V47" s="33">
        <v>6</v>
      </c>
      <c r="W47" s="33">
        <v>7</v>
      </c>
      <c r="X47" s="32">
        <v>8</v>
      </c>
      <c r="Y47" s="33">
        <v>9</v>
      </c>
      <c r="Z47" s="33">
        <v>10</v>
      </c>
      <c r="AA47" s="32">
        <v>11</v>
      </c>
      <c r="AB47" s="32">
        <v>12</v>
      </c>
      <c r="AC47" s="33">
        <v>13</v>
      </c>
      <c r="AD47" s="33">
        <v>14</v>
      </c>
      <c r="AE47" s="32">
        <v>15</v>
      </c>
      <c r="AF47" s="33">
        <v>16</v>
      </c>
      <c r="AG47" s="32">
        <v>17</v>
      </c>
      <c r="AH47" s="34"/>
      <c r="AI47" s="32">
        <f>AG47+1</f>
        <v>18</v>
      </c>
      <c r="AJ47" s="32">
        <f>AI47+1</f>
        <v>19</v>
      </c>
      <c r="AK47" s="32">
        <f>AJ47+1</f>
        <v>20</v>
      </c>
      <c r="AL47" s="32">
        <f>AK47+1</f>
        <v>21</v>
      </c>
      <c r="AM47" s="32">
        <v>22</v>
      </c>
      <c r="AN47" s="32">
        <f t="shared" ref="AN47:BF47" si="21">AM47+1</f>
        <v>23</v>
      </c>
      <c r="AO47" s="32">
        <f t="shared" si="21"/>
        <v>24</v>
      </c>
      <c r="AP47" s="32">
        <f t="shared" si="21"/>
        <v>25</v>
      </c>
      <c r="AQ47" s="35">
        <f t="shared" si="21"/>
        <v>26</v>
      </c>
      <c r="AR47" s="36">
        <f t="shared" si="21"/>
        <v>27</v>
      </c>
      <c r="AS47" s="36">
        <f t="shared" si="21"/>
        <v>28</v>
      </c>
      <c r="AT47" s="32">
        <f t="shared" si="21"/>
        <v>29</v>
      </c>
      <c r="AU47" s="32">
        <f t="shared" si="21"/>
        <v>30</v>
      </c>
      <c r="AV47" s="33">
        <f t="shared" si="21"/>
        <v>31</v>
      </c>
      <c r="AW47" s="32">
        <f t="shared" si="21"/>
        <v>32</v>
      </c>
      <c r="AX47" s="33">
        <f t="shared" si="21"/>
        <v>33</v>
      </c>
      <c r="AY47" s="33">
        <f t="shared" si="21"/>
        <v>34</v>
      </c>
      <c r="AZ47" s="33">
        <f t="shared" si="21"/>
        <v>35</v>
      </c>
      <c r="BA47" s="32">
        <f t="shared" si="21"/>
        <v>36</v>
      </c>
      <c r="BB47" s="33">
        <f t="shared" si="21"/>
        <v>37</v>
      </c>
      <c r="BC47" s="33">
        <f t="shared" si="21"/>
        <v>38</v>
      </c>
      <c r="BD47" s="32">
        <f t="shared" si="21"/>
        <v>39</v>
      </c>
      <c r="BE47" s="33">
        <f t="shared" si="21"/>
        <v>40</v>
      </c>
      <c r="BF47" s="33">
        <f t="shared" si="21"/>
        <v>41</v>
      </c>
      <c r="BG47" s="10"/>
      <c r="BH47" s="32">
        <f>BF47+1</f>
        <v>42</v>
      </c>
      <c r="BI47" s="32">
        <f t="shared" ref="BI47:BR47" si="22">BH47+1</f>
        <v>43</v>
      </c>
      <c r="BJ47" s="32">
        <f t="shared" si="22"/>
        <v>44</v>
      </c>
      <c r="BK47" s="32">
        <f t="shared" si="22"/>
        <v>45</v>
      </c>
      <c r="BL47" s="32">
        <f t="shared" si="22"/>
        <v>46</v>
      </c>
      <c r="BM47" s="32">
        <f t="shared" si="22"/>
        <v>47</v>
      </c>
      <c r="BN47" s="32">
        <f t="shared" si="22"/>
        <v>48</v>
      </c>
      <c r="BO47" s="32">
        <f t="shared" si="22"/>
        <v>49</v>
      </c>
      <c r="BP47" s="32">
        <f t="shared" si="22"/>
        <v>50</v>
      </c>
      <c r="BQ47" s="32">
        <f t="shared" si="22"/>
        <v>51</v>
      </c>
      <c r="BR47" s="32">
        <f t="shared" si="22"/>
        <v>52</v>
      </c>
      <c r="BS47" s="11"/>
      <c r="BT47" s="207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</row>
    <row r="48" spans="1:148" s="60" customFormat="1" ht="31.5" customHeight="1" x14ac:dyDescent="0.25">
      <c r="A48" s="37" t="s">
        <v>73</v>
      </c>
      <c r="B48" s="37" t="s">
        <v>74</v>
      </c>
      <c r="C48" s="37"/>
      <c r="D48" s="59"/>
      <c r="E48" s="186"/>
      <c r="F48" s="59"/>
      <c r="G48" s="59"/>
      <c r="H48" s="59"/>
      <c r="I48" s="59"/>
      <c r="J48" s="59"/>
      <c r="K48" s="186"/>
      <c r="L48" s="59"/>
      <c r="M48" s="59"/>
      <c r="N48" s="59"/>
      <c r="O48" s="59"/>
      <c r="P48" s="59"/>
      <c r="Q48" s="74">
        <f>Q49</f>
        <v>8</v>
      </c>
      <c r="R48" s="74">
        <f t="shared" ref="R48:AG48" si="23">R49</f>
        <v>8</v>
      </c>
      <c r="S48" s="74">
        <f t="shared" si="23"/>
        <v>8</v>
      </c>
      <c r="T48" s="74">
        <f t="shared" si="23"/>
        <v>8</v>
      </c>
      <c r="U48" s="74">
        <f t="shared" si="23"/>
        <v>8</v>
      </c>
      <c r="V48" s="74">
        <f t="shared" si="23"/>
        <v>8</v>
      </c>
      <c r="W48" s="74">
        <f t="shared" si="23"/>
        <v>8</v>
      </c>
      <c r="X48" s="74">
        <f t="shared" si="23"/>
        <v>8</v>
      </c>
      <c r="Y48" s="74">
        <f t="shared" si="23"/>
        <v>8</v>
      </c>
      <c r="Z48" s="74">
        <f t="shared" si="23"/>
        <v>8</v>
      </c>
      <c r="AA48" s="74">
        <f t="shared" si="23"/>
        <v>8</v>
      </c>
      <c r="AB48" s="74">
        <f t="shared" si="23"/>
        <v>8</v>
      </c>
      <c r="AC48" s="74">
        <f t="shared" si="23"/>
        <v>0</v>
      </c>
      <c r="AD48" s="74">
        <f t="shared" si="23"/>
        <v>0</v>
      </c>
      <c r="AE48" s="74">
        <f t="shared" si="23"/>
        <v>0</v>
      </c>
      <c r="AF48" s="74">
        <f t="shared" si="23"/>
        <v>0</v>
      </c>
      <c r="AG48" s="74">
        <f t="shared" si="23"/>
        <v>0</v>
      </c>
      <c r="AH48" s="43">
        <f>SUM(Q48:AG48)-AG48</f>
        <v>96</v>
      </c>
      <c r="AI48" s="44" t="s">
        <v>75</v>
      </c>
      <c r="AJ48" s="44" t="s">
        <v>75</v>
      </c>
      <c r="AK48" s="74">
        <f t="shared" ref="AK48:BF48" si="24">AK49</f>
        <v>8</v>
      </c>
      <c r="AL48" s="74">
        <f t="shared" si="24"/>
        <v>8</v>
      </c>
      <c r="AM48" s="74">
        <f t="shared" si="24"/>
        <v>8</v>
      </c>
      <c r="AN48" s="74">
        <f t="shared" si="24"/>
        <v>8</v>
      </c>
      <c r="AO48" s="74">
        <f t="shared" si="24"/>
        <v>8</v>
      </c>
      <c r="AP48" s="74">
        <f t="shared" si="24"/>
        <v>8</v>
      </c>
      <c r="AQ48" s="74">
        <f t="shared" si="24"/>
        <v>8</v>
      </c>
      <c r="AR48" s="74">
        <f t="shared" si="24"/>
        <v>8</v>
      </c>
      <c r="AS48" s="74">
        <f t="shared" si="24"/>
        <v>8</v>
      </c>
      <c r="AT48" s="74">
        <f t="shared" si="24"/>
        <v>8</v>
      </c>
      <c r="AU48" s="74">
        <f t="shared" si="24"/>
        <v>8</v>
      </c>
      <c r="AV48" s="74">
        <f t="shared" si="24"/>
        <v>0</v>
      </c>
      <c r="AW48" s="74">
        <f t="shared" si="24"/>
        <v>0</v>
      </c>
      <c r="AX48" s="74">
        <f t="shared" si="24"/>
        <v>0</v>
      </c>
      <c r="AY48" s="74">
        <f t="shared" si="24"/>
        <v>0</v>
      </c>
      <c r="AZ48" s="74">
        <f t="shared" si="24"/>
        <v>0</v>
      </c>
      <c r="BA48" s="74">
        <f t="shared" si="24"/>
        <v>0</v>
      </c>
      <c r="BB48" s="74">
        <f t="shared" si="24"/>
        <v>0</v>
      </c>
      <c r="BC48" s="74">
        <f t="shared" si="24"/>
        <v>0</v>
      </c>
      <c r="BD48" s="74">
        <f t="shared" si="24"/>
        <v>0</v>
      </c>
      <c r="BE48" s="74">
        <f t="shared" si="24"/>
        <v>0</v>
      </c>
      <c r="BF48" s="74">
        <f t="shared" si="24"/>
        <v>0</v>
      </c>
      <c r="BG48" s="115">
        <f t="shared" ref="BG48:BG78" si="25">SUM(AI48:BF48)</f>
        <v>88</v>
      </c>
      <c r="BH48" s="74">
        <f t="shared" ref="BH48:BR48" si="26">BH49</f>
        <v>12</v>
      </c>
      <c r="BI48" s="74">
        <f t="shared" si="26"/>
        <v>0</v>
      </c>
      <c r="BJ48" s="74">
        <f t="shared" si="26"/>
        <v>0</v>
      </c>
      <c r="BK48" s="74">
        <f t="shared" si="26"/>
        <v>0</v>
      </c>
      <c r="BL48" s="74">
        <f t="shared" si="26"/>
        <v>0</v>
      </c>
      <c r="BM48" s="74">
        <f t="shared" si="26"/>
        <v>0</v>
      </c>
      <c r="BN48" s="74">
        <f t="shared" si="26"/>
        <v>0</v>
      </c>
      <c r="BO48" s="74">
        <f t="shared" si="26"/>
        <v>0</v>
      </c>
      <c r="BP48" s="74">
        <f t="shared" si="26"/>
        <v>0</v>
      </c>
      <c r="BQ48" s="74">
        <f t="shared" si="26"/>
        <v>0</v>
      </c>
      <c r="BR48" s="74">
        <f t="shared" si="26"/>
        <v>0</v>
      </c>
      <c r="BS48" s="116">
        <f>AG48+AH48+BG48+BH48+BI48</f>
        <v>196</v>
      </c>
      <c r="BT48" s="75">
        <f>BS48</f>
        <v>196</v>
      </c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</row>
    <row r="49" spans="1:148" s="60" customFormat="1" ht="31.5" customHeight="1" x14ac:dyDescent="0.25">
      <c r="A49" s="48" t="s">
        <v>101</v>
      </c>
      <c r="B49" s="71" t="s">
        <v>102</v>
      </c>
      <c r="C49" s="49" t="s">
        <v>134</v>
      </c>
      <c r="D49" s="66">
        <v>96</v>
      </c>
      <c r="E49" s="165">
        <f>D49/12</f>
        <v>8</v>
      </c>
      <c r="F49" s="127"/>
      <c r="G49" s="117"/>
      <c r="H49" s="63"/>
      <c r="I49" s="118"/>
      <c r="J49" s="51">
        <v>88</v>
      </c>
      <c r="K49" s="165">
        <f>J49/11</f>
        <v>8</v>
      </c>
      <c r="L49" s="127"/>
      <c r="M49" s="129"/>
      <c r="N49" s="52">
        <v>6</v>
      </c>
      <c r="O49" s="53">
        <v>6</v>
      </c>
      <c r="P49" s="189"/>
      <c r="Q49" s="55">
        <v>8</v>
      </c>
      <c r="R49" s="55">
        <v>8</v>
      </c>
      <c r="S49" s="55">
        <v>8</v>
      </c>
      <c r="T49" s="55">
        <v>8</v>
      </c>
      <c r="U49" s="55">
        <v>8</v>
      </c>
      <c r="V49" s="55">
        <v>8</v>
      </c>
      <c r="W49" s="55">
        <v>8</v>
      </c>
      <c r="X49" s="55">
        <v>8</v>
      </c>
      <c r="Y49" s="55">
        <v>8</v>
      </c>
      <c r="Z49" s="55">
        <v>8</v>
      </c>
      <c r="AA49" s="55">
        <v>8</v>
      </c>
      <c r="AB49" s="55">
        <v>8</v>
      </c>
      <c r="AC49" s="55"/>
      <c r="AD49" s="55"/>
      <c r="AE49" s="55"/>
      <c r="AF49" s="55"/>
      <c r="AG49" s="55"/>
      <c r="AH49" s="43">
        <f t="shared" ref="AH49:AH78" si="27">SUM(Q49:AG49)-AG49</f>
        <v>96</v>
      </c>
      <c r="AI49" s="44" t="s">
        <v>75</v>
      </c>
      <c r="AJ49" s="44" t="s">
        <v>75</v>
      </c>
      <c r="AK49" s="55">
        <v>8</v>
      </c>
      <c r="AL49" s="55">
        <v>8</v>
      </c>
      <c r="AM49" s="55">
        <v>8</v>
      </c>
      <c r="AN49" s="55">
        <v>8</v>
      </c>
      <c r="AO49" s="55">
        <v>8</v>
      </c>
      <c r="AP49" s="55">
        <v>8</v>
      </c>
      <c r="AQ49" s="55">
        <v>8</v>
      </c>
      <c r="AR49" s="55">
        <v>8</v>
      </c>
      <c r="AS49" s="55">
        <v>8</v>
      </c>
      <c r="AT49" s="55">
        <v>8</v>
      </c>
      <c r="AU49" s="55">
        <v>8</v>
      </c>
      <c r="AV49" s="55"/>
      <c r="AW49" s="55"/>
      <c r="AX49" s="55"/>
      <c r="AY49" s="55"/>
      <c r="AZ49" s="56"/>
      <c r="BA49" s="55"/>
      <c r="BB49" s="55"/>
      <c r="BC49" s="55"/>
      <c r="BD49" s="55"/>
      <c r="BE49" s="56"/>
      <c r="BF49" s="55"/>
      <c r="BG49" s="115">
        <f t="shared" si="25"/>
        <v>88</v>
      </c>
      <c r="BH49" s="57">
        <v>12</v>
      </c>
      <c r="BI49" s="55"/>
      <c r="BJ49" s="120"/>
      <c r="BK49" s="55"/>
      <c r="BL49" s="55"/>
      <c r="BM49" s="55"/>
      <c r="BN49" s="56"/>
      <c r="BO49" s="55"/>
      <c r="BP49" s="55"/>
      <c r="BQ49" s="55"/>
      <c r="BR49" s="55"/>
      <c r="BS49" s="116">
        <f t="shared" ref="BS49:BS78" si="28">AG49+AH49+BG49+BH49+BI49</f>
        <v>196</v>
      </c>
      <c r="BT49" s="58">
        <f t="shared" ref="BT49:BT77" si="29">BS49</f>
        <v>196</v>
      </c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</row>
    <row r="50" spans="1:148" s="73" customFormat="1" ht="31.5" customHeight="1" x14ac:dyDescent="0.25">
      <c r="A50" s="37" t="s">
        <v>135</v>
      </c>
      <c r="B50" s="121" t="s">
        <v>136</v>
      </c>
      <c r="C50" s="190"/>
      <c r="D50" s="122">
        <f>SUM(D51:D55)</f>
        <v>108</v>
      </c>
      <c r="E50" s="165"/>
      <c r="F50" s="123">
        <f>SUM(F51:F55)</f>
        <v>0</v>
      </c>
      <c r="G50" s="123">
        <f>SUM(G51:G55)</f>
        <v>0</v>
      </c>
      <c r="H50" s="124">
        <f>SUM(H51:H55)</f>
        <v>0</v>
      </c>
      <c r="I50" s="125">
        <f>SUM(I51:I55)</f>
        <v>0</v>
      </c>
      <c r="J50" s="122">
        <f>SUM(J51:J55)</f>
        <v>94</v>
      </c>
      <c r="K50" s="165"/>
      <c r="L50" s="123">
        <f>SUM(L51:L55)</f>
        <v>2</v>
      </c>
      <c r="M50" s="123">
        <f>SUM(M51:M55)</f>
        <v>0</v>
      </c>
      <c r="N50" s="123">
        <f>SUM(N51:N55)</f>
        <v>0</v>
      </c>
      <c r="O50" s="168">
        <f>SUM(O51:O55)</f>
        <v>0</v>
      </c>
      <c r="P50" s="191"/>
      <c r="Q50" s="74">
        <f t="shared" ref="Q50:AG50" si="30">SUM(Q51:Q55)</f>
        <v>9</v>
      </c>
      <c r="R50" s="74">
        <f t="shared" si="30"/>
        <v>9</v>
      </c>
      <c r="S50" s="74">
        <f t="shared" si="30"/>
        <v>9</v>
      </c>
      <c r="T50" s="74">
        <f t="shared" si="30"/>
        <v>9</v>
      </c>
      <c r="U50" s="74">
        <f t="shared" si="30"/>
        <v>9</v>
      </c>
      <c r="V50" s="74">
        <f t="shared" si="30"/>
        <v>9</v>
      </c>
      <c r="W50" s="74">
        <f t="shared" si="30"/>
        <v>9</v>
      </c>
      <c r="X50" s="74">
        <f t="shared" si="30"/>
        <v>9</v>
      </c>
      <c r="Y50" s="74">
        <f t="shared" si="30"/>
        <v>9</v>
      </c>
      <c r="Z50" s="74">
        <f t="shared" si="30"/>
        <v>9</v>
      </c>
      <c r="AA50" s="74">
        <f t="shared" si="30"/>
        <v>9</v>
      </c>
      <c r="AB50" s="74">
        <f t="shared" si="30"/>
        <v>9</v>
      </c>
      <c r="AC50" s="74">
        <f t="shared" si="30"/>
        <v>0</v>
      </c>
      <c r="AD50" s="74">
        <f t="shared" si="30"/>
        <v>0</v>
      </c>
      <c r="AE50" s="74">
        <f t="shared" si="30"/>
        <v>0</v>
      </c>
      <c r="AF50" s="74">
        <f t="shared" si="30"/>
        <v>0</v>
      </c>
      <c r="AG50" s="74">
        <f t="shared" si="30"/>
        <v>0</v>
      </c>
      <c r="AH50" s="43">
        <f t="shared" si="27"/>
        <v>108</v>
      </c>
      <c r="AI50" s="44" t="s">
        <v>75</v>
      </c>
      <c r="AJ50" s="44" t="s">
        <v>75</v>
      </c>
      <c r="AK50" s="74">
        <f t="shared" ref="AK50:BF50" si="31">SUM(AK51:AK55)</f>
        <v>8</v>
      </c>
      <c r="AL50" s="74">
        <f t="shared" si="31"/>
        <v>8</v>
      </c>
      <c r="AM50" s="74">
        <f t="shared" si="31"/>
        <v>8</v>
      </c>
      <c r="AN50" s="74">
        <f t="shared" si="31"/>
        <v>9</v>
      </c>
      <c r="AO50" s="74">
        <f t="shared" si="31"/>
        <v>9</v>
      </c>
      <c r="AP50" s="74">
        <f t="shared" si="31"/>
        <v>9</v>
      </c>
      <c r="AQ50" s="74">
        <f t="shared" si="31"/>
        <v>9</v>
      </c>
      <c r="AR50" s="74">
        <f t="shared" si="31"/>
        <v>9</v>
      </c>
      <c r="AS50" s="74">
        <f t="shared" si="31"/>
        <v>9</v>
      </c>
      <c r="AT50" s="74">
        <f t="shared" si="31"/>
        <v>9</v>
      </c>
      <c r="AU50" s="74">
        <f t="shared" si="31"/>
        <v>9</v>
      </c>
      <c r="AV50" s="74">
        <f t="shared" si="31"/>
        <v>0</v>
      </c>
      <c r="AW50" s="74">
        <f t="shared" si="31"/>
        <v>0</v>
      </c>
      <c r="AX50" s="74">
        <f t="shared" si="31"/>
        <v>0</v>
      </c>
      <c r="AY50" s="74">
        <f t="shared" si="31"/>
        <v>0</v>
      </c>
      <c r="AZ50" s="74">
        <f t="shared" si="31"/>
        <v>0</v>
      </c>
      <c r="BA50" s="74">
        <f t="shared" si="31"/>
        <v>0</v>
      </c>
      <c r="BB50" s="74">
        <f t="shared" si="31"/>
        <v>0</v>
      </c>
      <c r="BC50" s="74">
        <f t="shared" si="31"/>
        <v>0</v>
      </c>
      <c r="BD50" s="74">
        <f t="shared" si="31"/>
        <v>0</v>
      </c>
      <c r="BE50" s="74">
        <f t="shared" si="31"/>
        <v>0</v>
      </c>
      <c r="BF50" s="74">
        <f t="shared" si="31"/>
        <v>0</v>
      </c>
      <c r="BG50" s="115">
        <f t="shared" si="25"/>
        <v>96</v>
      </c>
      <c r="BH50" s="74">
        <f t="shared" ref="BH50:BR50" si="32">SUM(BH51:BH55)</f>
        <v>0</v>
      </c>
      <c r="BI50" s="74">
        <f t="shared" si="32"/>
        <v>0</v>
      </c>
      <c r="BJ50" s="74">
        <f t="shared" si="32"/>
        <v>0</v>
      </c>
      <c r="BK50" s="74">
        <f t="shared" si="32"/>
        <v>0</v>
      </c>
      <c r="BL50" s="74">
        <f t="shared" si="32"/>
        <v>0</v>
      </c>
      <c r="BM50" s="74">
        <f t="shared" si="32"/>
        <v>0</v>
      </c>
      <c r="BN50" s="74">
        <f t="shared" si="32"/>
        <v>0</v>
      </c>
      <c r="BO50" s="74">
        <f t="shared" si="32"/>
        <v>0</v>
      </c>
      <c r="BP50" s="74">
        <f t="shared" si="32"/>
        <v>0</v>
      </c>
      <c r="BQ50" s="74">
        <f t="shared" si="32"/>
        <v>0</v>
      </c>
      <c r="BR50" s="74">
        <f t="shared" si="32"/>
        <v>0</v>
      </c>
      <c r="BS50" s="116">
        <f t="shared" si="28"/>
        <v>204</v>
      </c>
      <c r="BT50" s="75">
        <f t="shared" si="29"/>
        <v>204</v>
      </c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</row>
    <row r="51" spans="1:148" s="60" customFormat="1" ht="31.5" customHeight="1" x14ac:dyDescent="0.25">
      <c r="A51" s="76" t="s">
        <v>137</v>
      </c>
      <c r="B51" s="76" t="s">
        <v>138</v>
      </c>
      <c r="C51" s="126" t="s">
        <v>139</v>
      </c>
      <c r="D51" s="62">
        <v>36</v>
      </c>
      <c r="E51" s="165">
        <f t="shared" ref="E51:E68" si="33">D51/12</f>
        <v>3</v>
      </c>
      <c r="F51" s="127"/>
      <c r="G51" s="117"/>
      <c r="H51" s="52"/>
      <c r="I51" s="128"/>
      <c r="J51" s="50"/>
      <c r="K51" s="165">
        <f t="shared" ref="K51:K69" si="34">J51/11</f>
        <v>0</v>
      </c>
      <c r="L51" s="127"/>
      <c r="M51" s="129"/>
      <c r="N51" s="63"/>
      <c r="O51" s="64"/>
      <c r="P51" s="129"/>
      <c r="Q51" s="55">
        <v>3</v>
      </c>
      <c r="R51" s="55">
        <v>3</v>
      </c>
      <c r="S51" s="55">
        <v>3</v>
      </c>
      <c r="T51" s="55">
        <v>3</v>
      </c>
      <c r="U51" s="55">
        <v>3</v>
      </c>
      <c r="V51" s="55">
        <v>3</v>
      </c>
      <c r="W51" s="55">
        <v>3</v>
      </c>
      <c r="X51" s="55">
        <v>3</v>
      </c>
      <c r="Y51" s="55">
        <v>3</v>
      </c>
      <c r="Z51" s="55">
        <v>3</v>
      </c>
      <c r="AA51" s="55">
        <v>3</v>
      </c>
      <c r="AB51" s="65">
        <v>3</v>
      </c>
      <c r="AC51" s="55"/>
      <c r="AD51" s="55"/>
      <c r="AE51" s="55"/>
      <c r="AF51" s="55"/>
      <c r="AG51" s="55"/>
      <c r="AH51" s="43">
        <f t="shared" si="27"/>
        <v>36</v>
      </c>
      <c r="AI51" s="44" t="s">
        <v>75</v>
      </c>
      <c r="AJ51" s="44" t="s">
        <v>75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6"/>
      <c r="BA51" s="55"/>
      <c r="BB51" s="55"/>
      <c r="BC51" s="55"/>
      <c r="BD51" s="55"/>
      <c r="BE51" s="56"/>
      <c r="BF51" s="55"/>
      <c r="BG51" s="115">
        <f t="shared" si="25"/>
        <v>0</v>
      </c>
      <c r="BH51" s="55"/>
      <c r="BI51" s="55"/>
      <c r="BJ51" s="120"/>
      <c r="BK51" s="55"/>
      <c r="BL51" s="55"/>
      <c r="BM51" s="55"/>
      <c r="BN51" s="56"/>
      <c r="BO51" s="55"/>
      <c r="BP51" s="55"/>
      <c r="BQ51" s="55"/>
      <c r="BR51" s="55"/>
      <c r="BS51" s="116">
        <f t="shared" si="28"/>
        <v>36</v>
      </c>
      <c r="BT51" s="58">
        <f t="shared" si="29"/>
        <v>36</v>
      </c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</row>
    <row r="52" spans="1:148" s="60" customFormat="1" ht="31.5" customHeight="1" x14ac:dyDescent="0.25">
      <c r="A52" s="76" t="s">
        <v>140</v>
      </c>
      <c r="B52" s="76" t="s">
        <v>141</v>
      </c>
      <c r="C52" s="126" t="s">
        <v>139</v>
      </c>
      <c r="D52" s="62">
        <v>48</v>
      </c>
      <c r="E52" s="165">
        <f t="shared" si="33"/>
        <v>4</v>
      </c>
      <c r="F52" s="127"/>
      <c r="G52" s="117"/>
      <c r="H52" s="63"/>
      <c r="I52" s="118"/>
      <c r="J52" s="50"/>
      <c r="K52" s="165">
        <f t="shared" si="34"/>
        <v>0</v>
      </c>
      <c r="L52" s="127"/>
      <c r="M52" s="129"/>
      <c r="N52" s="63"/>
      <c r="O52" s="64"/>
      <c r="P52" s="129"/>
      <c r="Q52" s="55">
        <v>4</v>
      </c>
      <c r="R52" s="55">
        <v>4</v>
      </c>
      <c r="S52" s="55">
        <v>4</v>
      </c>
      <c r="T52" s="55">
        <v>4</v>
      </c>
      <c r="U52" s="55">
        <v>4</v>
      </c>
      <c r="V52" s="55">
        <v>4</v>
      </c>
      <c r="W52" s="55">
        <v>4</v>
      </c>
      <c r="X52" s="55">
        <v>4</v>
      </c>
      <c r="Y52" s="55">
        <v>4</v>
      </c>
      <c r="Z52" s="55">
        <v>4</v>
      </c>
      <c r="AA52" s="55">
        <v>4</v>
      </c>
      <c r="AB52" s="65">
        <v>4</v>
      </c>
      <c r="AC52" s="55"/>
      <c r="AD52" s="55"/>
      <c r="AE52" s="55"/>
      <c r="AF52" s="55"/>
      <c r="AG52" s="55"/>
      <c r="AH52" s="43">
        <f t="shared" si="27"/>
        <v>48</v>
      </c>
      <c r="AI52" s="44" t="s">
        <v>75</v>
      </c>
      <c r="AJ52" s="44" t="s">
        <v>75</v>
      </c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6"/>
      <c r="BA52" s="55"/>
      <c r="BB52" s="55"/>
      <c r="BC52" s="55"/>
      <c r="BD52" s="55"/>
      <c r="BE52" s="56"/>
      <c r="BF52" s="55"/>
      <c r="BG52" s="115">
        <f t="shared" si="25"/>
        <v>0</v>
      </c>
      <c r="BH52" s="55"/>
      <c r="BI52" s="55"/>
      <c r="BJ52" s="120"/>
      <c r="BK52" s="55"/>
      <c r="BL52" s="55"/>
      <c r="BM52" s="55"/>
      <c r="BN52" s="56"/>
      <c r="BO52" s="55"/>
      <c r="BP52" s="55"/>
      <c r="BQ52" s="55"/>
      <c r="BR52" s="55"/>
      <c r="BS52" s="116">
        <f t="shared" si="28"/>
        <v>48</v>
      </c>
      <c r="BT52" s="58">
        <f t="shared" si="29"/>
        <v>48</v>
      </c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</row>
    <row r="53" spans="1:148" s="60" customFormat="1" ht="31.5" customHeight="1" x14ac:dyDescent="0.25">
      <c r="A53" s="76" t="s">
        <v>142</v>
      </c>
      <c r="B53" s="77" t="s">
        <v>143</v>
      </c>
      <c r="C53" s="78" t="s">
        <v>139</v>
      </c>
      <c r="D53" s="66"/>
      <c r="E53" s="165">
        <f t="shared" si="33"/>
        <v>0</v>
      </c>
      <c r="F53" s="127"/>
      <c r="G53" s="117"/>
      <c r="H53" s="63"/>
      <c r="I53" s="118"/>
      <c r="J53" s="62">
        <v>36</v>
      </c>
      <c r="K53" s="165">
        <f t="shared" si="34"/>
        <v>3.2727272727272729</v>
      </c>
      <c r="L53" s="127"/>
      <c r="M53" s="129"/>
      <c r="N53" s="63"/>
      <c r="O53" s="64"/>
      <c r="P53" s="129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43">
        <f t="shared" si="27"/>
        <v>0</v>
      </c>
      <c r="AI53" s="44" t="s">
        <v>75</v>
      </c>
      <c r="AJ53" s="44" t="s">
        <v>75</v>
      </c>
      <c r="AK53" s="55">
        <v>3</v>
      </c>
      <c r="AL53" s="55">
        <v>3</v>
      </c>
      <c r="AM53" s="55">
        <v>3</v>
      </c>
      <c r="AN53" s="55">
        <v>3</v>
      </c>
      <c r="AO53" s="55">
        <v>3</v>
      </c>
      <c r="AP53" s="55">
        <v>4</v>
      </c>
      <c r="AQ53" s="55">
        <v>4</v>
      </c>
      <c r="AR53" s="55">
        <v>4</v>
      </c>
      <c r="AS53" s="55">
        <v>3</v>
      </c>
      <c r="AT53" s="55">
        <v>3</v>
      </c>
      <c r="AU53" s="65">
        <v>3</v>
      </c>
      <c r="AV53" s="55"/>
      <c r="AW53" s="55"/>
      <c r="AX53" s="55"/>
      <c r="AY53" s="55"/>
      <c r="AZ53" s="56"/>
      <c r="BA53" s="55"/>
      <c r="BB53" s="55"/>
      <c r="BC53" s="55"/>
      <c r="BD53" s="55"/>
      <c r="BE53" s="56"/>
      <c r="BF53" s="55"/>
      <c r="BG53" s="115">
        <f t="shared" si="25"/>
        <v>36</v>
      </c>
      <c r="BH53" s="55"/>
      <c r="BI53" s="55"/>
      <c r="BJ53" s="120"/>
      <c r="BK53" s="55"/>
      <c r="BL53" s="55"/>
      <c r="BM53" s="55"/>
      <c r="BN53" s="56"/>
      <c r="BO53" s="55"/>
      <c r="BP53" s="55"/>
      <c r="BQ53" s="55"/>
      <c r="BR53" s="55"/>
      <c r="BS53" s="116">
        <f t="shared" si="28"/>
        <v>36</v>
      </c>
      <c r="BT53" s="58">
        <f t="shared" si="29"/>
        <v>36</v>
      </c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</row>
    <row r="54" spans="1:148" s="60" customFormat="1" ht="31.5" customHeight="1" x14ac:dyDescent="0.25">
      <c r="A54" s="76" t="s">
        <v>144</v>
      </c>
      <c r="B54" s="130" t="s">
        <v>93</v>
      </c>
      <c r="C54" s="126" t="s">
        <v>145</v>
      </c>
      <c r="D54" s="66">
        <v>24</v>
      </c>
      <c r="E54" s="165">
        <f t="shared" si="33"/>
        <v>2</v>
      </c>
      <c r="F54" s="127"/>
      <c r="G54" s="117"/>
      <c r="H54" s="63"/>
      <c r="I54" s="118"/>
      <c r="J54" s="66">
        <v>24</v>
      </c>
      <c r="K54" s="165">
        <f t="shared" si="34"/>
        <v>2.1818181818181817</v>
      </c>
      <c r="L54" s="127"/>
      <c r="M54" s="129"/>
      <c r="N54" s="63"/>
      <c r="O54" s="64"/>
      <c r="P54" s="129"/>
      <c r="Q54" s="55">
        <v>2</v>
      </c>
      <c r="R54" s="55">
        <v>2</v>
      </c>
      <c r="S54" s="55">
        <v>2</v>
      </c>
      <c r="T54" s="55">
        <v>2</v>
      </c>
      <c r="U54" s="55">
        <v>2</v>
      </c>
      <c r="V54" s="55">
        <v>2</v>
      </c>
      <c r="W54" s="55">
        <v>2</v>
      </c>
      <c r="X54" s="55">
        <v>2</v>
      </c>
      <c r="Y54" s="55">
        <v>2</v>
      </c>
      <c r="Z54" s="55">
        <v>2</v>
      </c>
      <c r="AA54" s="55">
        <v>2</v>
      </c>
      <c r="AB54" s="68">
        <v>2</v>
      </c>
      <c r="AC54" s="55"/>
      <c r="AD54" s="55"/>
      <c r="AE54" s="55"/>
      <c r="AF54" s="55"/>
      <c r="AG54" s="55"/>
      <c r="AH54" s="43">
        <f t="shared" si="27"/>
        <v>24</v>
      </c>
      <c r="AI54" s="44" t="s">
        <v>75</v>
      </c>
      <c r="AJ54" s="44" t="s">
        <v>75</v>
      </c>
      <c r="AK54" s="55">
        <v>2</v>
      </c>
      <c r="AL54" s="55">
        <v>2</v>
      </c>
      <c r="AM54" s="55">
        <v>2</v>
      </c>
      <c r="AN54" s="55">
        <v>3</v>
      </c>
      <c r="AO54" s="55">
        <v>3</v>
      </c>
      <c r="AP54" s="55">
        <v>2</v>
      </c>
      <c r="AQ54" s="55">
        <v>2</v>
      </c>
      <c r="AR54" s="55">
        <v>2</v>
      </c>
      <c r="AS54" s="55">
        <v>2</v>
      </c>
      <c r="AT54" s="55">
        <v>2</v>
      </c>
      <c r="AU54" s="65">
        <v>2</v>
      </c>
      <c r="AV54" s="55"/>
      <c r="AW54" s="55"/>
      <c r="AX54" s="55"/>
      <c r="AY54" s="55"/>
      <c r="AZ54" s="56"/>
      <c r="BA54" s="55"/>
      <c r="BB54" s="55"/>
      <c r="BC54" s="55"/>
      <c r="BD54" s="55"/>
      <c r="BE54" s="56"/>
      <c r="BF54" s="55"/>
      <c r="BG54" s="115">
        <f t="shared" si="25"/>
        <v>24</v>
      </c>
      <c r="BH54" s="55"/>
      <c r="BI54" s="55"/>
      <c r="BJ54" s="120"/>
      <c r="BK54" s="55"/>
      <c r="BL54" s="55"/>
      <c r="BM54" s="55"/>
      <c r="BN54" s="56"/>
      <c r="BO54" s="55"/>
      <c r="BP54" s="55"/>
      <c r="BQ54" s="55"/>
      <c r="BR54" s="55"/>
      <c r="BS54" s="116">
        <f t="shared" si="28"/>
        <v>48</v>
      </c>
      <c r="BT54" s="58">
        <f t="shared" si="29"/>
        <v>48</v>
      </c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</row>
    <row r="55" spans="1:148" s="60" customFormat="1" ht="31.5" customHeight="1" x14ac:dyDescent="0.25">
      <c r="A55" s="76" t="s">
        <v>146</v>
      </c>
      <c r="B55" s="76" t="s">
        <v>147</v>
      </c>
      <c r="C55" s="126" t="s">
        <v>139</v>
      </c>
      <c r="D55" s="50"/>
      <c r="E55" s="165">
        <f t="shared" si="33"/>
        <v>0</v>
      </c>
      <c r="F55" s="127"/>
      <c r="G55" s="117"/>
      <c r="H55" s="63"/>
      <c r="I55" s="118"/>
      <c r="J55" s="62">
        <v>34</v>
      </c>
      <c r="K55" s="165">
        <f t="shared" si="34"/>
        <v>3.0909090909090908</v>
      </c>
      <c r="L55" s="127">
        <v>2</v>
      </c>
      <c r="M55" s="129"/>
      <c r="N55" s="63"/>
      <c r="O55" s="64"/>
      <c r="P55" s="129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43">
        <f t="shared" si="27"/>
        <v>0</v>
      </c>
      <c r="AI55" s="44" t="s">
        <v>75</v>
      </c>
      <c r="AJ55" s="44" t="s">
        <v>75</v>
      </c>
      <c r="AK55" s="55">
        <v>3</v>
      </c>
      <c r="AL55" s="55">
        <v>3</v>
      </c>
      <c r="AM55" s="55">
        <v>3</v>
      </c>
      <c r="AN55" s="55">
        <v>3</v>
      </c>
      <c r="AO55" s="55">
        <v>3</v>
      </c>
      <c r="AP55" s="55">
        <v>3</v>
      </c>
      <c r="AQ55" s="55">
        <v>3</v>
      </c>
      <c r="AR55" s="55">
        <v>3</v>
      </c>
      <c r="AS55" s="55">
        <v>4</v>
      </c>
      <c r="AT55" s="55">
        <v>4</v>
      </c>
      <c r="AU55" s="65">
        <v>4</v>
      </c>
      <c r="AV55" s="55"/>
      <c r="AW55" s="55"/>
      <c r="AX55" s="55"/>
      <c r="AY55" s="55"/>
      <c r="AZ55" s="56"/>
      <c r="BA55" s="55"/>
      <c r="BB55" s="55"/>
      <c r="BC55" s="55"/>
      <c r="BD55" s="55"/>
      <c r="BE55" s="56"/>
      <c r="BF55" s="55"/>
      <c r="BG55" s="115">
        <f t="shared" si="25"/>
        <v>36</v>
      </c>
      <c r="BH55" s="55"/>
      <c r="BI55" s="55"/>
      <c r="BJ55" s="120"/>
      <c r="BK55" s="55"/>
      <c r="BL55" s="55"/>
      <c r="BM55" s="55"/>
      <c r="BN55" s="56"/>
      <c r="BO55" s="55"/>
      <c r="BP55" s="55"/>
      <c r="BQ55" s="55"/>
      <c r="BR55" s="55"/>
      <c r="BS55" s="116">
        <f t="shared" si="28"/>
        <v>36</v>
      </c>
      <c r="BT55" s="58">
        <f t="shared" si="29"/>
        <v>36</v>
      </c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</row>
    <row r="56" spans="1:148" s="73" customFormat="1" ht="31.5" customHeight="1" x14ac:dyDescent="0.25">
      <c r="A56" s="37" t="s">
        <v>109</v>
      </c>
      <c r="B56" s="37" t="s">
        <v>110</v>
      </c>
      <c r="C56" s="167"/>
      <c r="D56" s="122" t="e">
        <f>SUM(D57:D60)</f>
        <v>#REF!</v>
      </c>
      <c r="E56" s="165"/>
      <c r="F56" s="123" t="e">
        <f>SUM(F57:F60)</f>
        <v>#REF!</v>
      </c>
      <c r="G56" s="123" t="e">
        <f>SUM(G57:G60)</f>
        <v>#REF!</v>
      </c>
      <c r="H56" s="124"/>
      <c r="I56" s="125"/>
      <c r="J56" s="122" t="e">
        <f>SUM(J57:J60)</f>
        <v>#REF!</v>
      </c>
      <c r="K56" s="165"/>
      <c r="L56" s="123" t="e">
        <f>SUM(L57:L60)</f>
        <v>#REF!</v>
      </c>
      <c r="M56" s="123" t="e">
        <f>SUM(M57:M60)</f>
        <v>#REF!</v>
      </c>
      <c r="N56" s="123">
        <f>SUM(N57:N60)</f>
        <v>0</v>
      </c>
      <c r="O56" s="168">
        <f>SUM(O57:O60)</f>
        <v>0</v>
      </c>
      <c r="P56" s="191"/>
      <c r="Q56" s="74">
        <f t="shared" ref="Q56:AG56" si="35">SUM(Q57:Q59)</f>
        <v>3</v>
      </c>
      <c r="R56" s="74">
        <f t="shared" si="35"/>
        <v>3</v>
      </c>
      <c r="S56" s="74">
        <f t="shared" si="35"/>
        <v>3</v>
      </c>
      <c r="T56" s="74">
        <f t="shared" si="35"/>
        <v>3</v>
      </c>
      <c r="U56" s="74">
        <f t="shared" si="35"/>
        <v>3</v>
      </c>
      <c r="V56" s="74">
        <f t="shared" si="35"/>
        <v>3</v>
      </c>
      <c r="W56" s="74">
        <f t="shared" si="35"/>
        <v>3</v>
      </c>
      <c r="X56" s="74">
        <f t="shared" si="35"/>
        <v>3</v>
      </c>
      <c r="Y56" s="74">
        <f t="shared" si="35"/>
        <v>3</v>
      </c>
      <c r="Z56" s="74">
        <f t="shared" si="35"/>
        <v>3</v>
      </c>
      <c r="AA56" s="74">
        <f t="shared" si="35"/>
        <v>3</v>
      </c>
      <c r="AB56" s="74">
        <f t="shared" si="35"/>
        <v>3</v>
      </c>
      <c r="AC56" s="74">
        <f t="shared" si="35"/>
        <v>0</v>
      </c>
      <c r="AD56" s="74">
        <f t="shared" si="35"/>
        <v>0</v>
      </c>
      <c r="AE56" s="74">
        <f t="shared" si="35"/>
        <v>0</v>
      </c>
      <c r="AF56" s="74">
        <f t="shared" si="35"/>
        <v>0</v>
      </c>
      <c r="AG56" s="74">
        <f t="shared" si="35"/>
        <v>10</v>
      </c>
      <c r="AH56" s="43">
        <f t="shared" si="27"/>
        <v>36</v>
      </c>
      <c r="AI56" s="44" t="s">
        <v>75</v>
      </c>
      <c r="AJ56" s="44" t="s">
        <v>75</v>
      </c>
      <c r="AK56" s="74">
        <f t="shared" ref="AK56:BF56" si="36">SUM(AK57:AK59)</f>
        <v>8</v>
      </c>
      <c r="AL56" s="74">
        <f t="shared" si="36"/>
        <v>8</v>
      </c>
      <c r="AM56" s="74">
        <f t="shared" si="36"/>
        <v>8</v>
      </c>
      <c r="AN56" s="74">
        <f t="shared" si="36"/>
        <v>7</v>
      </c>
      <c r="AO56" s="74">
        <f t="shared" si="36"/>
        <v>7</v>
      </c>
      <c r="AP56" s="74">
        <f t="shared" si="36"/>
        <v>7</v>
      </c>
      <c r="AQ56" s="74">
        <f t="shared" si="36"/>
        <v>7</v>
      </c>
      <c r="AR56" s="74">
        <f t="shared" si="36"/>
        <v>7</v>
      </c>
      <c r="AS56" s="74">
        <f t="shared" si="36"/>
        <v>7</v>
      </c>
      <c r="AT56" s="74">
        <f t="shared" si="36"/>
        <v>7</v>
      </c>
      <c r="AU56" s="74">
        <f t="shared" si="36"/>
        <v>7</v>
      </c>
      <c r="AV56" s="74">
        <f t="shared" si="36"/>
        <v>0</v>
      </c>
      <c r="AW56" s="74">
        <f t="shared" si="36"/>
        <v>0</v>
      </c>
      <c r="AX56" s="74">
        <f t="shared" si="36"/>
        <v>0</v>
      </c>
      <c r="AY56" s="74">
        <f t="shared" si="36"/>
        <v>0</v>
      </c>
      <c r="AZ56" s="74">
        <f t="shared" si="36"/>
        <v>0</v>
      </c>
      <c r="BA56" s="74">
        <f t="shared" si="36"/>
        <v>0</v>
      </c>
      <c r="BB56" s="74">
        <f t="shared" si="36"/>
        <v>0</v>
      </c>
      <c r="BC56" s="74">
        <f t="shared" si="36"/>
        <v>0</v>
      </c>
      <c r="BD56" s="74">
        <f t="shared" si="36"/>
        <v>0</v>
      </c>
      <c r="BE56" s="74">
        <f t="shared" si="36"/>
        <v>0</v>
      </c>
      <c r="BF56" s="74">
        <f t="shared" si="36"/>
        <v>0</v>
      </c>
      <c r="BG56" s="115">
        <f t="shared" si="25"/>
        <v>80</v>
      </c>
      <c r="BH56" s="74">
        <f t="shared" ref="BH56:BR56" si="37">SUM(BH57:BH59)</f>
        <v>0</v>
      </c>
      <c r="BI56" s="74">
        <f t="shared" si="37"/>
        <v>0</v>
      </c>
      <c r="BJ56" s="74">
        <f t="shared" si="37"/>
        <v>0</v>
      </c>
      <c r="BK56" s="74">
        <f t="shared" si="37"/>
        <v>0</v>
      </c>
      <c r="BL56" s="74">
        <f t="shared" si="37"/>
        <v>0</v>
      </c>
      <c r="BM56" s="74">
        <f t="shared" si="37"/>
        <v>0</v>
      </c>
      <c r="BN56" s="74">
        <f t="shared" si="37"/>
        <v>0</v>
      </c>
      <c r="BO56" s="74">
        <f t="shared" si="37"/>
        <v>0</v>
      </c>
      <c r="BP56" s="74">
        <f t="shared" si="37"/>
        <v>0</v>
      </c>
      <c r="BQ56" s="74">
        <f t="shared" si="37"/>
        <v>0</v>
      </c>
      <c r="BR56" s="74">
        <f t="shared" si="37"/>
        <v>0</v>
      </c>
      <c r="BS56" s="116">
        <f t="shared" si="28"/>
        <v>126</v>
      </c>
      <c r="BT56" s="75">
        <f t="shared" si="29"/>
        <v>126</v>
      </c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</row>
    <row r="57" spans="1:148" s="60" customFormat="1" ht="31.5" customHeight="1" x14ac:dyDescent="0.25">
      <c r="A57" s="76" t="s">
        <v>112</v>
      </c>
      <c r="B57" s="77" t="s">
        <v>173</v>
      </c>
      <c r="C57" s="78" t="s">
        <v>139</v>
      </c>
      <c r="D57" s="66"/>
      <c r="E57" s="165">
        <f t="shared" si="33"/>
        <v>0</v>
      </c>
      <c r="F57" s="127"/>
      <c r="G57" s="117"/>
      <c r="H57" s="63"/>
      <c r="I57" s="118"/>
      <c r="J57" s="62">
        <v>44</v>
      </c>
      <c r="K57" s="165">
        <f t="shared" si="34"/>
        <v>4</v>
      </c>
      <c r="L57" s="127"/>
      <c r="M57" s="129"/>
      <c r="N57" s="63"/>
      <c r="O57" s="64"/>
      <c r="P57" s="129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43">
        <f t="shared" si="27"/>
        <v>0</v>
      </c>
      <c r="AI57" s="44" t="s">
        <v>75</v>
      </c>
      <c r="AJ57" s="44" t="s">
        <v>75</v>
      </c>
      <c r="AK57" s="55">
        <v>4</v>
      </c>
      <c r="AL57" s="55">
        <v>4</v>
      </c>
      <c r="AM57" s="55">
        <v>4</v>
      </c>
      <c r="AN57" s="55">
        <v>4</v>
      </c>
      <c r="AO57" s="55">
        <v>4</v>
      </c>
      <c r="AP57" s="55">
        <v>4</v>
      </c>
      <c r="AQ57" s="55">
        <v>4</v>
      </c>
      <c r="AR57" s="55">
        <v>4</v>
      </c>
      <c r="AS57" s="55">
        <v>4</v>
      </c>
      <c r="AT57" s="55">
        <v>4</v>
      </c>
      <c r="AU57" s="65">
        <v>4</v>
      </c>
      <c r="AV57" s="56"/>
      <c r="AW57" s="55"/>
      <c r="AX57" s="55"/>
      <c r="AY57" s="55"/>
      <c r="AZ57" s="56"/>
      <c r="BA57" s="55"/>
      <c r="BB57" s="55"/>
      <c r="BC57" s="55"/>
      <c r="BD57" s="55"/>
      <c r="BE57" s="56"/>
      <c r="BF57" s="55"/>
      <c r="BG57" s="115">
        <f t="shared" si="25"/>
        <v>44</v>
      </c>
      <c r="BH57" s="55"/>
      <c r="BI57" s="55"/>
      <c r="BJ57" s="120"/>
      <c r="BK57" s="55"/>
      <c r="BL57" s="55"/>
      <c r="BM57" s="55"/>
      <c r="BN57" s="56"/>
      <c r="BO57" s="55"/>
      <c r="BP57" s="55"/>
      <c r="BQ57" s="55"/>
      <c r="BR57" s="55"/>
      <c r="BS57" s="116">
        <f t="shared" si="28"/>
        <v>44</v>
      </c>
      <c r="BT57" s="58">
        <f t="shared" si="29"/>
        <v>44</v>
      </c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</row>
    <row r="58" spans="1:148" s="60" customFormat="1" ht="31.5" customHeight="1" x14ac:dyDescent="0.25">
      <c r="A58" s="76" t="s">
        <v>148</v>
      </c>
      <c r="B58" s="77" t="s">
        <v>168</v>
      </c>
      <c r="C58" s="78" t="s">
        <v>174</v>
      </c>
      <c r="D58" s="51">
        <v>36</v>
      </c>
      <c r="E58" s="165">
        <f t="shared" si="33"/>
        <v>3</v>
      </c>
      <c r="F58" s="127"/>
      <c r="G58" s="117"/>
      <c r="H58" s="52">
        <v>4</v>
      </c>
      <c r="I58" s="128">
        <v>6</v>
      </c>
      <c r="J58" s="50"/>
      <c r="K58" s="165">
        <f t="shared" si="34"/>
        <v>0</v>
      </c>
      <c r="L58" s="127"/>
      <c r="M58" s="129"/>
      <c r="N58" s="63"/>
      <c r="O58" s="64"/>
      <c r="P58" s="129"/>
      <c r="Q58" s="55">
        <v>3</v>
      </c>
      <c r="R58" s="55">
        <v>3</v>
      </c>
      <c r="S58" s="55">
        <v>3</v>
      </c>
      <c r="T58" s="55">
        <v>3</v>
      </c>
      <c r="U58" s="55">
        <v>3</v>
      </c>
      <c r="V58" s="55">
        <v>3</v>
      </c>
      <c r="W58" s="55">
        <v>3</v>
      </c>
      <c r="X58" s="55">
        <v>3</v>
      </c>
      <c r="Y58" s="55">
        <v>3</v>
      </c>
      <c r="Z58" s="55">
        <v>3</v>
      </c>
      <c r="AA58" s="55">
        <v>3</v>
      </c>
      <c r="AB58" s="55">
        <v>3</v>
      </c>
      <c r="AC58" s="55"/>
      <c r="AD58" s="55"/>
      <c r="AE58" s="55"/>
      <c r="AF58" s="55"/>
      <c r="AG58" s="57">
        <v>10</v>
      </c>
      <c r="AH58" s="43">
        <f t="shared" si="27"/>
        <v>36</v>
      </c>
      <c r="AI58" s="44" t="s">
        <v>75</v>
      </c>
      <c r="AJ58" s="44" t="s">
        <v>75</v>
      </c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5"/>
      <c r="AX58" s="55"/>
      <c r="AY58" s="55"/>
      <c r="AZ58" s="56"/>
      <c r="BA58" s="55"/>
      <c r="BB58" s="55"/>
      <c r="BC58" s="55"/>
      <c r="BD58" s="55"/>
      <c r="BE58" s="56"/>
      <c r="BF58" s="55"/>
      <c r="BG58" s="115">
        <f t="shared" si="25"/>
        <v>0</v>
      </c>
      <c r="BH58" s="55"/>
      <c r="BI58" s="55"/>
      <c r="BJ58" s="120"/>
      <c r="BK58" s="55"/>
      <c r="BL58" s="55"/>
      <c r="BM58" s="55"/>
      <c r="BN58" s="56"/>
      <c r="BO58" s="55"/>
      <c r="BP58" s="55"/>
      <c r="BQ58" s="55"/>
      <c r="BR58" s="55"/>
      <c r="BS58" s="116">
        <f t="shared" si="28"/>
        <v>46</v>
      </c>
      <c r="BT58" s="58">
        <f t="shared" si="29"/>
        <v>46</v>
      </c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</row>
    <row r="59" spans="1:148" s="60" customFormat="1" ht="31.5" customHeight="1" x14ac:dyDescent="0.25">
      <c r="A59" s="76" t="s">
        <v>149</v>
      </c>
      <c r="B59" s="77" t="s">
        <v>150</v>
      </c>
      <c r="C59" s="78" t="s">
        <v>139</v>
      </c>
      <c r="D59" s="50"/>
      <c r="E59" s="165">
        <f t="shared" si="33"/>
        <v>0</v>
      </c>
      <c r="F59" s="127"/>
      <c r="G59" s="117"/>
      <c r="H59" s="63"/>
      <c r="I59" s="118"/>
      <c r="J59" s="62">
        <v>36</v>
      </c>
      <c r="K59" s="165">
        <f t="shared" si="34"/>
        <v>3.2727272727272729</v>
      </c>
      <c r="L59" s="127"/>
      <c r="M59" s="129"/>
      <c r="N59" s="63"/>
      <c r="O59" s="64"/>
      <c r="P59" s="129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43">
        <f t="shared" si="27"/>
        <v>0</v>
      </c>
      <c r="AI59" s="44" t="s">
        <v>75</v>
      </c>
      <c r="AJ59" s="44" t="s">
        <v>75</v>
      </c>
      <c r="AK59" s="55">
        <v>4</v>
      </c>
      <c r="AL59" s="55">
        <v>4</v>
      </c>
      <c r="AM59" s="55">
        <v>4</v>
      </c>
      <c r="AN59" s="55">
        <v>3</v>
      </c>
      <c r="AO59" s="55">
        <v>3</v>
      </c>
      <c r="AP59" s="55">
        <v>3</v>
      </c>
      <c r="AQ59" s="55">
        <v>3</v>
      </c>
      <c r="AR59" s="55">
        <v>3</v>
      </c>
      <c r="AS59" s="55">
        <v>3</v>
      </c>
      <c r="AT59" s="55">
        <v>3</v>
      </c>
      <c r="AU59" s="65">
        <v>3</v>
      </c>
      <c r="AV59" s="56"/>
      <c r="AW59" s="55"/>
      <c r="AX59" s="55"/>
      <c r="AY59" s="55"/>
      <c r="AZ59" s="56"/>
      <c r="BA59" s="55"/>
      <c r="BB59" s="55"/>
      <c r="BC59" s="55"/>
      <c r="BD59" s="55"/>
      <c r="BE59" s="56"/>
      <c r="BF59" s="55"/>
      <c r="BG59" s="115">
        <f t="shared" si="25"/>
        <v>36</v>
      </c>
      <c r="BH59" s="55"/>
      <c r="BI59" s="55"/>
      <c r="BJ59" s="120"/>
      <c r="BK59" s="55"/>
      <c r="BL59" s="55"/>
      <c r="BM59" s="55"/>
      <c r="BN59" s="56"/>
      <c r="BO59" s="55"/>
      <c r="BP59" s="55"/>
      <c r="BQ59" s="55"/>
      <c r="BR59" s="55"/>
      <c r="BS59" s="116">
        <f t="shared" si="28"/>
        <v>36</v>
      </c>
      <c r="BT59" s="58">
        <f t="shared" si="29"/>
        <v>36</v>
      </c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</row>
    <row r="60" spans="1:148" s="73" customFormat="1" ht="31.5" customHeight="1" x14ac:dyDescent="0.25">
      <c r="A60" s="79" t="s">
        <v>114</v>
      </c>
      <c r="B60" s="79" t="s">
        <v>115</v>
      </c>
      <c r="C60" s="167"/>
      <c r="D60" s="122" t="e">
        <f>D61+D67+#REF!</f>
        <v>#REF!</v>
      </c>
      <c r="E60" s="165"/>
      <c r="F60" s="122" t="e">
        <f>F61+F67+#REF!</f>
        <v>#REF!</v>
      </c>
      <c r="G60" s="122" t="e">
        <f>G61+G67+#REF!</f>
        <v>#REF!</v>
      </c>
      <c r="H60" s="122"/>
      <c r="I60" s="125"/>
      <c r="J60" s="122" t="e">
        <f>J61+J67+#REF!</f>
        <v>#REF!</v>
      </c>
      <c r="K60" s="165"/>
      <c r="L60" s="122" t="e">
        <f>L61+L67+#REF!</f>
        <v>#REF!</v>
      </c>
      <c r="M60" s="122" t="e">
        <f>M61+M67+#REF!</f>
        <v>#REF!</v>
      </c>
      <c r="N60" s="122"/>
      <c r="O60" s="122"/>
      <c r="P60" s="191"/>
      <c r="Q60" s="74">
        <f t="shared" ref="Q60:AG60" si="38">Q61+Q67</f>
        <v>16</v>
      </c>
      <c r="R60" s="74">
        <f t="shared" si="38"/>
        <v>16</v>
      </c>
      <c r="S60" s="74">
        <f t="shared" si="38"/>
        <v>16</v>
      </c>
      <c r="T60" s="74">
        <f t="shared" si="38"/>
        <v>16</v>
      </c>
      <c r="U60" s="74">
        <f t="shared" si="38"/>
        <v>16</v>
      </c>
      <c r="V60" s="74">
        <f t="shared" si="38"/>
        <v>16</v>
      </c>
      <c r="W60" s="74">
        <f t="shared" si="38"/>
        <v>16</v>
      </c>
      <c r="X60" s="74">
        <f t="shared" si="38"/>
        <v>16</v>
      </c>
      <c r="Y60" s="74">
        <f t="shared" si="38"/>
        <v>16</v>
      </c>
      <c r="Z60" s="74">
        <f t="shared" si="38"/>
        <v>16</v>
      </c>
      <c r="AA60" s="74">
        <f t="shared" si="38"/>
        <v>16</v>
      </c>
      <c r="AB60" s="74">
        <f t="shared" si="38"/>
        <v>16</v>
      </c>
      <c r="AC60" s="74">
        <f t="shared" si="38"/>
        <v>36</v>
      </c>
      <c r="AD60" s="74">
        <f t="shared" si="38"/>
        <v>36</v>
      </c>
      <c r="AE60" s="74">
        <f t="shared" si="38"/>
        <v>36</v>
      </c>
      <c r="AF60" s="74">
        <f t="shared" si="38"/>
        <v>36</v>
      </c>
      <c r="AG60" s="74">
        <f t="shared" si="38"/>
        <v>26</v>
      </c>
      <c r="AH60" s="43">
        <f t="shared" si="27"/>
        <v>336</v>
      </c>
      <c r="AI60" s="44" t="s">
        <v>75</v>
      </c>
      <c r="AJ60" s="44" t="s">
        <v>75</v>
      </c>
      <c r="AK60" s="74">
        <f t="shared" ref="AK60:BF60" si="39">AK61+AK67</f>
        <v>12</v>
      </c>
      <c r="AL60" s="74">
        <f t="shared" si="39"/>
        <v>12</v>
      </c>
      <c r="AM60" s="74">
        <f t="shared" si="39"/>
        <v>12</v>
      </c>
      <c r="AN60" s="74">
        <f t="shared" si="39"/>
        <v>12</v>
      </c>
      <c r="AO60" s="74">
        <f t="shared" si="39"/>
        <v>12</v>
      </c>
      <c r="AP60" s="74">
        <f t="shared" si="39"/>
        <v>12</v>
      </c>
      <c r="AQ60" s="74">
        <f t="shared" si="39"/>
        <v>12</v>
      </c>
      <c r="AR60" s="74">
        <f t="shared" si="39"/>
        <v>12</v>
      </c>
      <c r="AS60" s="74">
        <f t="shared" si="39"/>
        <v>12</v>
      </c>
      <c r="AT60" s="74">
        <f t="shared" si="39"/>
        <v>12</v>
      </c>
      <c r="AU60" s="74">
        <f t="shared" si="39"/>
        <v>12</v>
      </c>
      <c r="AV60" s="74">
        <f t="shared" si="39"/>
        <v>36</v>
      </c>
      <c r="AW60" s="74">
        <f t="shared" si="39"/>
        <v>36</v>
      </c>
      <c r="AX60" s="74">
        <f t="shared" si="39"/>
        <v>36</v>
      </c>
      <c r="AY60" s="74">
        <f t="shared" si="39"/>
        <v>36</v>
      </c>
      <c r="AZ60" s="74">
        <f t="shared" si="39"/>
        <v>36</v>
      </c>
      <c r="BA60" s="74">
        <f t="shared" si="39"/>
        <v>36</v>
      </c>
      <c r="BB60" s="74">
        <f t="shared" si="39"/>
        <v>36</v>
      </c>
      <c r="BC60" s="74">
        <f t="shared" si="39"/>
        <v>36</v>
      </c>
      <c r="BD60" s="74">
        <f t="shared" si="39"/>
        <v>36</v>
      </c>
      <c r="BE60" s="74">
        <f t="shared" si="39"/>
        <v>36</v>
      </c>
      <c r="BF60" s="74">
        <f t="shared" si="39"/>
        <v>36</v>
      </c>
      <c r="BG60" s="115">
        <f t="shared" si="25"/>
        <v>528</v>
      </c>
      <c r="BH60" s="74">
        <f t="shared" ref="BH60:BR60" si="40">BH61+BH67</f>
        <v>24</v>
      </c>
      <c r="BI60" s="74">
        <f t="shared" si="40"/>
        <v>0</v>
      </c>
      <c r="BJ60" s="74">
        <f t="shared" si="40"/>
        <v>0</v>
      </c>
      <c r="BK60" s="74">
        <f t="shared" si="40"/>
        <v>0</v>
      </c>
      <c r="BL60" s="74">
        <f t="shared" si="40"/>
        <v>0</v>
      </c>
      <c r="BM60" s="74">
        <f t="shared" si="40"/>
        <v>0</v>
      </c>
      <c r="BN60" s="74">
        <f t="shared" si="40"/>
        <v>0</v>
      </c>
      <c r="BO60" s="74">
        <f t="shared" si="40"/>
        <v>0</v>
      </c>
      <c r="BP60" s="74">
        <f t="shared" si="40"/>
        <v>0</v>
      </c>
      <c r="BQ60" s="74">
        <f t="shared" si="40"/>
        <v>0</v>
      </c>
      <c r="BR60" s="74">
        <f t="shared" si="40"/>
        <v>0</v>
      </c>
      <c r="BS60" s="116">
        <f t="shared" si="28"/>
        <v>914</v>
      </c>
      <c r="BT60" s="75">
        <f t="shared" si="29"/>
        <v>914</v>
      </c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</row>
    <row r="61" spans="1:148" s="60" customFormat="1" ht="31.5" customHeight="1" x14ac:dyDescent="0.25">
      <c r="A61" s="80" t="s">
        <v>116</v>
      </c>
      <c r="B61" s="81" t="s">
        <v>170</v>
      </c>
      <c r="C61" s="176"/>
      <c r="D61" s="134">
        <f>SUM(D62:D66)</f>
        <v>132</v>
      </c>
      <c r="E61" s="165"/>
      <c r="F61" s="135">
        <f>SUM(F62:F66)</f>
        <v>0</v>
      </c>
      <c r="G61" s="135">
        <f>SUM(G62:G66)</f>
        <v>144</v>
      </c>
      <c r="H61" s="136"/>
      <c r="I61" s="137"/>
      <c r="J61" s="134">
        <f>SUM(J62:J66)</f>
        <v>0</v>
      </c>
      <c r="K61" s="165"/>
      <c r="L61" s="135">
        <f>SUM(L62:L66)</f>
        <v>0</v>
      </c>
      <c r="M61" s="135">
        <f>SUM(M62:M66)</f>
        <v>0</v>
      </c>
      <c r="N61" s="135"/>
      <c r="O61" s="177"/>
      <c r="P61" s="191"/>
      <c r="Q61" s="83">
        <f t="shared" ref="Q61:AG61" si="41">SUM(Q62:Q66)</f>
        <v>11</v>
      </c>
      <c r="R61" s="83">
        <f t="shared" si="41"/>
        <v>11</v>
      </c>
      <c r="S61" s="83">
        <f t="shared" si="41"/>
        <v>11</v>
      </c>
      <c r="T61" s="83">
        <f t="shared" si="41"/>
        <v>11</v>
      </c>
      <c r="U61" s="83">
        <f t="shared" si="41"/>
        <v>11</v>
      </c>
      <c r="V61" s="83">
        <f t="shared" si="41"/>
        <v>11</v>
      </c>
      <c r="W61" s="83">
        <f t="shared" si="41"/>
        <v>11</v>
      </c>
      <c r="X61" s="83">
        <f t="shared" si="41"/>
        <v>11</v>
      </c>
      <c r="Y61" s="83">
        <f t="shared" si="41"/>
        <v>11</v>
      </c>
      <c r="Z61" s="83">
        <f t="shared" si="41"/>
        <v>11</v>
      </c>
      <c r="AA61" s="83">
        <f t="shared" si="41"/>
        <v>11</v>
      </c>
      <c r="AB61" s="83">
        <f t="shared" si="41"/>
        <v>11</v>
      </c>
      <c r="AC61" s="83">
        <f t="shared" si="41"/>
        <v>36</v>
      </c>
      <c r="AD61" s="83">
        <f t="shared" si="41"/>
        <v>36</v>
      </c>
      <c r="AE61" s="83">
        <f t="shared" si="41"/>
        <v>36</v>
      </c>
      <c r="AF61" s="83">
        <f t="shared" si="41"/>
        <v>36</v>
      </c>
      <c r="AG61" s="83">
        <f t="shared" si="41"/>
        <v>26</v>
      </c>
      <c r="AH61" s="43">
        <f t="shared" si="27"/>
        <v>276</v>
      </c>
      <c r="AI61" s="44" t="s">
        <v>75</v>
      </c>
      <c r="AJ61" s="44" t="s">
        <v>75</v>
      </c>
      <c r="AK61" s="83">
        <f t="shared" ref="AK61:BF61" si="42">SUM(AK62:AK66)</f>
        <v>0</v>
      </c>
      <c r="AL61" s="83">
        <f t="shared" si="42"/>
        <v>0</v>
      </c>
      <c r="AM61" s="83">
        <f t="shared" si="42"/>
        <v>0</v>
      </c>
      <c r="AN61" s="83">
        <f t="shared" si="42"/>
        <v>0</v>
      </c>
      <c r="AO61" s="83">
        <f t="shared" si="42"/>
        <v>0</v>
      </c>
      <c r="AP61" s="83">
        <f t="shared" si="42"/>
        <v>0</v>
      </c>
      <c r="AQ61" s="83">
        <f t="shared" si="42"/>
        <v>0</v>
      </c>
      <c r="AR61" s="83">
        <f t="shared" si="42"/>
        <v>0</v>
      </c>
      <c r="AS61" s="83">
        <f t="shared" si="42"/>
        <v>0</v>
      </c>
      <c r="AT61" s="83">
        <f t="shared" si="42"/>
        <v>0</v>
      </c>
      <c r="AU61" s="83">
        <f t="shared" si="42"/>
        <v>0</v>
      </c>
      <c r="AV61" s="83">
        <f t="shared" si="42"/>
        <v>0</v>
      </c>
      <c r="AW61" s="83">
        <f t="shared" si="42"/>
        <v>0</v>
      </c>
      <c r="AX61" s="83">
        <f t="shared" si="42"/>
        <v>0</v>
      </c>
      <c r="AY61" s="83">
        <f t="shared" si="42"/>
        <v>0</v>
      </c>
      <c r="AZ61" s="83">
        <f t="shared" si="42"/>
        <v>0</v>
      </c>
      <c r="BA61" s="83">
        <f t="shared" si="42"/>
        <v>0</v>
      </c>
      <c r="BB61" s="83">
        <f t="shared" si="42"/>
        <v>0</v>
      </c>
      <c r="BC61" s="83">
        <f t="shared" si="42"/>
        <v>0</v>
      </c>
      <c r="BD61" s="83">
        <f t="shared" si="42"/>
        <v>0</v>
      </c>
      <c r="BE61" s="83">
        <f t="shared" si="42"/>
        <v>0</v>
      </c>
      <c r="BF61" s="83">
        <f t="shared" si="42"/>
        <v>0</v>
      </c>
      <c r="BG61" s="115">
        <f t="shared" si="25"/>
        <v>0</v>
      </c>
      <c r="BH61" s="83">
        <f t="shared" ref="BH61:BR61" si="43">SUM(BH62:BH66)</f>
        <v>0</v>
      </c>
      <c r="BI61" s="83">
        <f t="shared" si="43"/>
        <v>0</v>
      </c>
      <c r="BJ61" s="83">
        <f t="shared" si="43"/>
        <v>0</v>
      </c>
      <c r="BK61" s="83">
        <f t="shared" si="43"/>
        <v>0</v>
      </c>
      <c r="BL61" s="83">
        <f t="shared" si="43"/>
        <v>0</v>
      </c>
      <c r="BM61" s="83">
        <f t="shared" si="43"/>
        <v>0</v>
      </c>
      <c r="BN61" s="83">
        <f t="shared" si="43"/>
        <v>0</v>
      </c>
      <c r="BO61" s="83">
        <f t="shared" si="43"/>
        <v>0</v>
      </c>
      <c r="BP61" s="83">
        <f t="shared" si="43"/>
        <v>0</v>
      </c>
      <c r="BQ61" s="83">
        <f t="shared" si="43"/>
        <v>0</v>
      </c>
      <c r="BR61" s="83">
        <f t="shared" si="43"/>
        <v>0</v>
      </c>
      <c r="BS61" s="116">
        <f t="shared" si="28"/>
        <v>302</v>
      </c>
      <c r="BT61" s="84">
        <f t="shared" si="29"/>
        <v>302</v>
      </c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</row>
    <row r="62" spans="1:148" s="60" customFormat="1" ht="31.5" customHeight="1" x14ac:dyDescent="0.25">
      <c r="A62" s="76" t="s">
        <v>117</v>
      </c>
      <c r="B62" s="76" t="s">
        <v>171</v>
      </c>
      <c r="C62" s="178" t="s">
        <v>175</v>
      </c>
      <c r="D62" s="131">
        <v>48</v>
      </c>
      <c r="E62" s="165">
        <f t="shared" si="33"/>
        <v>4</v>
      </c>
      <c r="F62" s="127"/>
      <c r="G62" s="117"/>
      <c r="H62" s="52">
        <v>3</v>
      </c>
      <c r="I62" s="128">
        <v>3</v>
      </c>
      <c r="J62" s="70"/>
      <c r="K62" s="165">
        <f t="shared" si="34"/>
        <v>0</v>
      </c>
      <c r="L62" s="127"/>
      <c r="M62" s="129"/>
      <c r="N62" s="63"/>
      <c r="O62" s="64"/>
      <c r="P62" s="129"/>
      <c r="Q62" s="55">
        <v>4</v>
      </c>
      <c r="R62" s="55">
        <v>4</v>
      </c>
      <c r="S62" s="55">
        <v>4</v>
      </c>
      <c r="T62" s="55">
        <v>4</v>
      </c>
      <c r="U62" s="55">
        <v>4</v>
      </c>
      <c r="V62" s="55">
        <v>4</v>
      </c>
      <c r="W62" s="55">
        <v>4</v>
      </c>
      <c r="X62" s="55">
        <v>4</v>
      </c>
      <c r="Y62" s="55">
        <v>4</v>
      </c>
      <c r="Z62" s="55">
        <v>4</v>
      </c>
      <c r="AA62" s="55">
        <v>4</v>
      </c>
      <c r="AB62" s="55">
        <v>4</v>
      </c>
      <c r="AC62" s="55"/>
      <c r="AD62" s="55"/>
      <c r="AE62" s="55"/>
      <c r="AF62" s="55"/>
      <c r="AG62" s="132">
        <v>6</v>
      </c>
      <c r="AH62" s="43">
        <f t="shared" si="27"/>
        <v>48</v>
      </c>
      <c r="AI62" s="44" t="s">
        <v>75</v>
      </c>
      <c r="AJ62" s="44" t="s">
        <v>75</v>
      </c>
      <c r="AK62" s="55"/>
      <c r="AL62" s="55"/>
      <c r="AM62" s="133"/>
      <c r="AN62" s="55"/>
      <c r="AO62" s="55"/>
      <c r="AP62" s="55"/>
      <c r="AQ62" s="55"/>
      <c r="AR62" s="55"/>
      <c r="AS62" s="55"/>
      <c r="AT62" s="55"/>
      <c r="AU62" s="55"/>
      <c r="AV62" s="56"/>
      <c r="AW62" s="55"/>
      <c r="AX62" s="55"/>
      <c r="AY62" s="55"/>
      <c r="AZ62" s="56"/>
      <c r="BA62" s="55"/>
      <c r="BB62" s="55"/>
      <c r="BC62" s="55"/>
      <c r="BD62" s="55"/>
      <c r="BE62" s="56"/>
      <c r="BF62" s="55"/>
      <c r="BG62" s="115">
        <f t="shared" si="25"/>
        <v>0</v>
      </c>
      <c r="BH62" s="55"/>
      <c r="BI62" s="55"/>
      <c r="BJ62" s="120"/>
      <c r="BK62" s="55"/>
      <c r="BL62" s="55"/>
      <c r="BM62" s="55"/>
      <c r="BN62" s="56"/>
      <c r="BO62" s="55"/>
      <c r="BP62" s="55"/>
      <c r="BQ62" s="55"/>
      <c r="BR62" s="55"/>
      <c r="BS62" s="116">
        <f t="shared" si="28"/>
        <v>54</v>
      </c>
      <c r="BT62" s="58">
        <f t="shared" si="29"/>
        <v>54</v>
      </c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</row>
    <row r="63" spans="1:148" s="60" customFormat="1" ht="31.5" customHeight="1" x14ac:dyDescent="0.25">
      <c r="A63" s="76" t="s">
        <v>176</v>
      </c>
      <c r="B63" s="76" t="s">
        <v>177</v>
      </c>
      <c r="C63" s="178" t="s">
        <v>178</v>
      </c>
      <c r="D63" s="131">
        <v>84</v>
      </c>
      <c r="E63" s="165">
        <f t="shared" si="33"/>
        <v>7</v>
      </c>
      <c r="F63" s="127"/>
      <c r="G63" s="117"/>
      <c r="H63" s="52">
        <v>3</v>
      </c>
      <c r="I63" s="128">
        <v>3</v>
      </c>
      <c r="J63" s="70"/>
      <c r="K63" s="165">
        <f t="shared" si="34"/>
        <v>0</v>
      </c>
      <c r="L63" s="127"/>
      <c r="M63" s="129"/>
      <c r="N63" s="63"/>
      <c r="O63" s="64"/>
      <c r="P63" s="129"/>
      <c r="Q63" s="55">
        <v>7</v>
      </c>
      <c r="R63" s="55">
        <v>7</v>
      </c>
      <c r="S63" s="55">
        <v>7</v>
      </c>
      <c r="T63" s="55">
        <v>7</v>
      </c>
      <c r="U63" s="55">
        <v>7</v>
      </c>
      <c r="V63" s="55">
        <v>7</v>
      </c>
      <c r="W63" s="55">
        <v>7</v>
      </c>
      <c r="X63" s="55">
        <v>7</v>
      </c>
      <c r="Y63" s="55">
        <v>7</v>
      </c>
      <c r="Z63" s="55">
        <v>7</v>
      </c>
      <c r="AA63" s="55">
        <v>7</v>
      </c>
      <c r="AB63" s="55">
        <v>7</v>
      </c>
      <c r="AC63" s="55"/>
      <c r="AD63" s="55"/>
      <c r="AE63" s="55"/>
      <c r="AF63" s="55"/>
      <c r="AG63" s="132">
        <v>6</v>
      </c>
      <c r="AH63" s="43">
        <f t="shared" si="27"/>
        <v>84</v>
      </c>
      <c r="AI63" s="44" t="s">
        <v>75</v>
      </c>
      <c r="AJ63" s="44" t="s">
        <v>75</v>
      </c>
      <c r="AK63" s="55"/>
      <c r="AL63" s="55"/>
      <c r="AM63" s="133"/>
      <c r="AN63" s="55"/>
      <c r="AO63" s="55"/>
      <c r="AP63" s="55"/>
      <c r="AQ63" s="55"/>
      <c r="AR63" s="55"/>
      <c r="AS63" s="55"/>
      <c r="AT63" s="55"/>
      <c r="AU63" s="55"/>
      <c r="AV63" s="56"/>
      <c r="AW63" s="55"/>
      <c r="AX63" s="55"/>
      <c r="AY63" s="55"/>
      <c r="AZ63" s="56"/>
      <c r="BA63" s="55"/>
      <c r="BB63" s="55"/>
      <c r="BC63" s="55"/>
      <c r="BD63" s="55"/>
      <c r="BE63" s="56"/>
      <c r="BF63" s="55"/>
      <c r="BG63" s="115">
        <f t="shared" si="25"/>
        <v>0</v>
      </c>
      <c r="BH63" s="55"/>
      <c r="BI63" s="55"/>
      <c r="BJ63" s="120"/>
      <c r="BK63" s="55"/>
      <c r="BL63" s="55"/>
      <c r="BM63" s="55"/>
      <c r="BN63" s="56"/>
      <c r="BO63" s="55"/>
      <c r="BP63" s="55"/>
      <c r="BQ63" s="55"/>
      <c r="BR63" s="55"/>
      <c r="BS63" s="116">
        <f t="shared" si="28"/>
        <v>90</v>
      </c>
      <c r="BT63" s="58">
        <f t="shared" si="29"/>
        <v>90</v>
      </c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</row>
    <row r="64" spans="1:148" s="60" customFormat="1" ht="26.1" customHeight="1" x14ac:dyDescent="0.25">
      <c r="A64" s="85" t="s">
        <v>119</v>
      </c>
      <c r="B64" s="86" t="s">
        <v>120</v>
      </c>
      <c r="C64" s="182" t="s">
        <v>179</v>
      </c>
      <c r="D64" s="138"/>
      <c r="E64" s="165">
        <f t="shared" si="33"/>
        <v>0</v>
      </c>
      <c r="F64" s="139"/>
      <c r="G64" s="192">
        <v>36</v>
      </c>
      <c r="H64" s="140"/>
      <c r="I64" s="141"/>
      <c r="J64" s="138"/>
      <c r="K64" s="165">
        <f t="shared" si="34"/>
        <v>0</v>
      </c>
      <c r="L64" s="139"/>
      <c r="M64" s="139"/>
      <c r="N64" s="140"/>
      <c r="O64" s="184"/>
      <c r="P64" s="129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65">
        <v>36</v>
      </c>
      <c r="AD64" s="88"/>
      <c r="AE64" s="88"/>
      <c r="AF64" s="88"/>
      <c r="AG64" s="88"/>
      <c r="AH64" s="43">
        <f t="shared" si="27"/>
        <v>36</v>
      </c>
      <c r="AI64" s="44" t="s">
        <v>75</v>
      </c>
      <c r="AJ64" s="44" t="s">
        <v>75</v>
      </c>
      <c r="AK64" s="88"/>
      <c r="AL64" s="88"/>
      <c r="AM64" s="90"/>
      <c r="AN64" s="88"/>
      <c r="AO64" s="88"/>
      <c r="AP64" s="88"/>
      <c r="AQ64" s="88"/>
      <c r="AR64" s="88"/>
      <c r="AS64" s="88"/>
      <c r="AT64" s="88"/>
      <c r="AU64" s="88"/>
      <c r="AV64" s="89"/>
      <c r="AW64" s="88"/>
      <c r="AX64" s="88"/>
      <c r="AY64" s="88"/>
      <c r="AZ64" s="89"/>
      <c r="BA64" s="88"/>
      <c r="BB64" s="88"/>
      <c r="BC64" s="88"/>
      <c r="BD64" s="88"/>
      <c r="BE64" s="89"/>
      <c r="BF64" s="88"/>
      <c r="BG64" s="115">
        <f t="shared" si="25"/>
        <v>0</v>
      </c>
      <c r="BH64" s="88"/>
      <c r="BI64" s="88"/>
      <c r="BJ64" s="142"/>
      <c r="BK64" s="88"/>
      <c r="BL64" s="88"/>
      <c r="BM64" s="88"/>
      <c r="BN64" s="89"/>
      <c r="BO64" s="88"/>
      <c r="BP64" s="88"/>
      <c r="BQ64" s="88"/>
      <c r="BR64" s="88"/>
      <c r="BS64" s="116">
        <f t="shared" si="28"/>
        <v>36</v>
      </c>
      <c r="BT64" s="92">
        <f t="shared" si="29"/>
        <v>36</v>
      </c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</row>
    <row r="65" spans="1:148" s="60" customFormat="1" ht="26.1" customHeight="1" x14ac:dyDescent="0.25">
      <c r="A65" s="85" t="s">
        <v>151</v>
      </c>
      <c r="B65" s="86" t="s">
        <v>152</v>
      </c>
      <c r="C65" s="193" t="s">
        <v>139</v>
      </c>
      <c r="D65" s="138"/>
      <c r="E65" s="165">
        <f t="shared" si="33"/>
        <v>0</v>
      </c>
      <c r="F65" s="139"/>
      <c r="G65" s="192">
        <v>108</v>
      </c>
      <c r="H65" s="140"/>
      <c r="I65" s="141"/>
      <c r="J65" s="138"/>
      <c r="K65" s="165">
        <f t="shared" si="34"/>
        <v>0</v>
      </c>
      <c r="L65" s="139"/>
      <c r="M65" s="140"/>
      <c r="N65" s="140"/>
      <c r="O65" s="184"/>
      <c r="P65" s="129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>
        <v>36</v>
      </c>
      <c r="AE65" s="88">
        <v>36</v>
      </c>
      <c r="AF65" s="65">
        <v>36</v>
      </c>
      <c r="AG65" s="88"/>
      <c r="AH65" s="43">
        <f t="shared" si="27"/>
        <v>108</v>
      </c>
      <c r="AI65" s="44" t="s">
        <v>75</v>
      </c>
      <c r="AJ65" s="44" t="s">
        <v>75</v>
      </c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9"/>
      <c r="BA65" s="88"/>
      <c r="BB65" s="88"/>
      <c r="BC65" s="88"/>
      <c r="BD65" s="88"/>
      <c r="BE65" s="89"/>
      <c r="BF65" s="88"/>
      <c r="BG65" s="115">
        <f t="shared" si="25"/>
        <v>0</v>
      </c>
      <c r="BH65" s="88"/>
      <c r="BI65" s="88"/>
      <c r="BJ65" s="142"/>
      <c r="BK65" s="88"/>
      <c r="BL65" s="88"/>
      <c r="BM65" s="88"/>
      <c r="BN65" s="89"/>
      <c r="BO65" s="88"/>
      <c r="BP65" s="88"/>
      <c r="BQ65" s="88"/>
      <c r="BR65" s="88"/>
      <c r="BS65" s="116">
        <f t="shared" si="28"/>
        <v>108</v>
      </c>
      <c r="BT65" s="92">
        <f t="shared" si="29"/>
        <v>108</v>
      </c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</row>
    <row r="66" spans="1:148" s="60" customFormat="1" ht="24" customHeight="1" x14ac:dyDescent="0.25">
      <c r="A66" s="149" t="s">
        <v>153</v>
      </c>
      <c r="B66" s="130" t="s">
        <v>154</v>
      </c>
      <c r="C66" s="78" t="s">
        <v>155</v>
      </c>
      <c r="D66" s="50"/>
      <c r="E66" s="165">
        <f t="shared" si="33"/>
        <v>0</v>
      </c>
      <c r="F66" s="127"/>
      <c r="G66" s="117"/>
      <c r="H66" s="144">
        <v>6</v>
      </c>
      <c r="I66" s="145">
        <v>8</v>
      </c>
      <c r="J66" s="50"/>
      <c r="K66" s="165">
        <f t="shared" si="34"/>
        <v>0</v>
      </c>
      <c r="L66" s="127"/>
      <c r="M66" s="129"/>
      <c r="N66" s="63"/>
      <c r="O66" s="64"/>
      <c r="P66" s="129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7">
        <v>14</v>
      </c>
      <c r="AH66" s="43">
        <f t="shared" si="27"/>
        <v>0</v>
      </c>
      <c r="AI66" s="44" t="s">
        <v>75</v>
      </c>
      <c r="AJ66" s="44" t="s">
        <v>75</v>
      </c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6"/>
      <c r="BA66" s="55"/>
      <c r="BB66" s="55"/>
      <c r="BC66" s="55"/>
      <c r="BD66" s="55"/>
      <c r="BE66" s="56"/>
      <c r="BF66" s="55"/>
      <c r="BG66" s="115">
        <f t="shared" si="25"/>
        <v>0</v>
      </c>
      <c r="BH66" s="55"/>
      <c r="BI66" s="55"/>
      <c r="BJ66" s="120"/>
      <c r="BK66" s="55"/>
      <c r="BL66" s="55"/>
      <c r="BM66" s="55"/>
      <c r="BN66" s="56"/>
      <c r="BO66" s="55"/>
      <c r="BP66" s="55"/>
      <c r="BQ66" s="55"/>
      <c r="BR66" s="55"/>
      <c r="BS66" s="116">
        <f t="shared" si="28"/>
        <v>14</v>
      </c>
      <c r="BT66" s="58">
        <f t="shared" si="29"/>
        <v>14</v>
      </c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</row>
    <row r="67" spans="1:148" s="82" customFormat="1" ht="31.5" customHeight="1" x14ac:dyDescent="0.25">
      <c r="A67" s="80" t="s">
        <v>156</v>
      </c>
      <c r="B67" s="81" t="s">
        <v>180</v>
      </c>
      <c r="C67" s="176"/>
      <c r="D67" s="134">
        <f>SUM(D68:D72)</f>
        <v>60</v>
      </c>
      <c r="E67" s="165"/>
      <c r="F67" s="135">
        <f>SUM(F68:F72)</f>
        <v>0</v>
      </c>
      <c r="G67" s="135">
        <f>SUM(G68:G72)</f>
        <v>0</v>
      </c>
      <c r="H67" s="136">
        <f>SUM(H68:H72)</f>
        <v>0</v>
      </c>
      <c r="I67" s="137">
        <f>SUM(I68:I72)</f>
        <v>0</v>
      </c>
      <c r="J67" s="134">
        <f>SUM(J68:J72)</f>
        <v>132</v>
      </c>
      <c r="K67" s="165"/>
      <c r="L67" s="135">
        <f>SUM(L68:L72)</f>
        <v>0</v>
      </c>
      <c r="M67" s="135">
        <f>SUM(M68:M72)</f>
        <v>396</v>
      </c>
      <c r="N67" s="135"/>
      <c r="O67" s="177"/>
      <c r="P67" s="191"/>
      <c r="Q67" s="83">
        <f t="shared" ref="Q67:AG67" si="44">SUM(Q68:Q72)</f>
        <v>5</v>
      </c>
      <c r="R67" s="83">
        <f t="shared" si="44"/>
        <v>5</v>
      </c>
      <c r="S67" s="83">
        <f t="shared" si="44"/>
        <v>5</v>
      </c>
      <c r="T67" s="83">
        <f t="shared" si="44"/>
        <v>5</v>
      </c>
      <c r="U67" s="83">
        <f t="shared" si="44"/>
        <v>5</v>
      </c>
      <c r="V67" s="83">
        <f t="shared" si="44"/>
        <v>5</v>
      </c>
      <c r="W67" s="83">
        <f t="shared" si="44"/>
        <v>5</v>
      </c>
      <c r="X67" s="83">
        <f t="shared" si="44"/>
        <v>5</v>
      </c>
      <c r="Y67" s="83">
        <f t="shared" si="44"/>
        <v>5</v>
      </c>
      <c r="Z67" s="83">
        <f t="shared" si="44"/>
        <v>5</v>
      </c>
      <c r="AA67" s="83">
        <f t="shared" si="44"/>
        <v>5</v>
      </c>
      <c r="AB67" s="83">
        <f t="shared" si="44"/>
        <v>5</v>
      </c>
      <c r="AC67" s="83">
        <f t="shared" si="44"/>
        <v>0</v>
      </c>
      <c r="AD67" s="83">
        <f t="shared" si="44"/>
        <v>0</v>
      </c>
      <c r="AE67" s="83">
        <f t="shared" si="44"/>
        <v>0</v>
      </c>
      <c r="AF67" s="83">
        <f t="shared" si="44"/>
        <v>0</v>
      </c>
      <c r="AG67" s="83">
        <f t="shared" si="44"/>
        <v>0</v>
      </c>
      <c r="AH67" s="43">
        <f t="shared" si="27"/>
        <v>60</v>
      </c>
      <c r="AI67" s="44" t="s">
        <v>75</v>
      </c>
      <c r="AJ67" s="44" t="s">
        <v>75</v>
      </c>
      <c r="AK67" s="83">
        <f t="shared" ref="AK67:BF67" si="45">SUM(AK68:AK72)</f>
        <v>12</v>
      </c>
      <c r="AL67" s="83">
        <f t="shared" si="45"/>
        <v>12</v>
      </c>
      <c r="AM67" s="83">
        <f t="shared" si="45"/>
        <v>12</v>
      </c>
      <c r="AN67" s="83">
        <f t="shared" si="45"/>
        <v>12</v>
      </c>
      <c r="AO67" s="83">
        <f t="shared" si="45"/>
        <v>12</v>
      </c>
      <c r="AP67" s="83">
        <f t="shared" si="45"/>
        <v>12</v>
      </c>
      <c r="AQ67" s="83">
        <f t="shared" si="45"/>
        <v>12</v>
      </c>
      <c r="AR67" s="83">
        <f t="shared" si="45"/>
        <v>12</v>
      </c>
      <c r="AS67" s="83">
        <f t="shared" si="45"/>
        <v>12</v>
      </c>
      <c r="AT67" s="83">
        <f t="shared" si="45"/>
        <v>12</v>
      </c>
      <c r="AU67" s="83">
        <f t="shared" si="45"/>
        <v>12</v>
      </c>
      <c r="AV67" s="83">
        <f t="shared" si="45"/>
        <v>36</v>
      </c>
      <c r="AW67" s="83">
        <f t="shared" si="45"/>
        <v>36</v>
      </c>
      <c r="AX67" s="83">
        <f t="shared" si="45"/>
        <v>36</v>
      </c>
      <c r="AY67" s="83">
        <f t="shared" si="45"/>
        <v>36</v>
      </c>
      <c r="AZ67" s="83">
        <f t="shared" si="45"/>
        <v>36</v>
      </c>
      <c r="BA67" s="83">
        <f t="shared" si="45"/>
        <v>36</v>
      </c>
      <c r="BB67" s="83">
        <f t="shared" si="45"/>
        <v>36</v>
      </c>
      <c r="BC67" s="83">
        <f t="shared" si="45"/>
        <v>36</v>
      </c>
      <c r="BD67" s="83">
        <f t="shared" si="45"/>
        <v>36</v>
      </c>
      <c r="BE67" s="83">
        <f t="shared" si="45"/>
        <v>36</v>
      </c>
      <c r="BF67" s="83">
        <f t="shared" si="45"/>
        <v>36</v>
      </c>
      <c r="BG67" s="115">
        <f t="shared" si="25"/>
        <v>528</v>
      </c>
      <c r="BH67" s="83">
        <f t="shared" ref="BH67:BR67" si="46">SUM(BH68:BH72)</f>
        <v>24</v>
      </c>
      <c r="BI67" s="83">
        <f t="shared" si="46"/>
        <v>0</v>
      </c>
      <c r="BJ67" s="83">
        <f t="shared" si="46"/>
        <v>0</v>
      </c>
      <c r="BK67" s="83">
        <f t="shared" si="46"/>
        <v>0</v>
      </c>
      <c r="BL67" s="83">
        <f t="shared" si="46"/>
        <v>0</v>
      </c>
      <c r="BM67" s="83">
        <f t="shared" si="46"/>
        <v>0</v>
      </c>
      <c r="BN67" s="83">
        <f t="shared" si="46"/>
        <v>0</v>
      </c>
      <c r="BO67" s="83">
        <f t="shared" si="46"/>
        <v>0</v>
      </c>
      <c r="BP67" s="83">
        <f t="shared" si="46"/>
        <v>0</v>
      </c>
      <c r="BQ67" s="83">
        <f t="shared" si="46"/>
        <v>0</v>
      </c>
      <c r="BR67" s="83">
        <f t="shared" si="46"/>
        <v>0</v>
      </c>
      <c r="BS67" s="116">
        <f t="shared" si="28"/>
        <v>612</v>
      </c>
      <c r="BT67" s="84">
        <f t="shared" si="29"/>
        <v>612</v>
      </c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</row>
    <row r="68" spans="1:148" s="60" customFormat="1" ht="31.5" customHeight="1" x14ac:dyDescent="0.25">
      <c r="A68" s="146" t="s">
        <v>157</v>
      </c>
      <c r="B68" s="76" t="s">
        <v>181</v>
      </c>
      <c r="C68" s="78" t="s">
        <v>182</v>
      </c>
      <c r="D68" s="66">
        <v>60</v>
      </c>
      <c r="E68" s="165">
        <f t="shared" si="33"/>
        <v>5</v>
      </c>
      <c r="F68" s="127"/>
      <c r="G68" s="117"/>
      <c r="H68" s="52"/>
      <c r="I68" s="128"/>
      <c r="J68" s="131">
        <v>55</v>
      </c>
      <c r="K68" s="165">
        <f t="shared" si="34"/>
        <v>5</v>
      </c>
      <c r="L68" s="127"/>
      <c r="M68" s="129"/>
      <c r="N68" s="52">
        <v>2</v>
      </c>
      <c r="O68" s="53">
        <v>3</v>
      </c>
      <c r="P68" s="129"/>
      <c r="Q68" s="55">
        <v>5</v>
      </c>
      <c r="R68" s="55">
        <v>5</v>
      </c>
      <c r="S68" s="55">
        <v>5</v>
      </c>
      <c r="T68" s="55">
        <v>5</v>
      </c>
      <c r="U68" s="55">
        <v>5</v>
      </c>
      <c r="V68" s="55">
        <v>5</v>
      </c>
      <c r="W68" s="55">
        <v>5</v>
      </c>
      <c r="X68" s="55">
        <v>5</v>
      </c>
      <c r="Y68" s="55">
        <v>5</v>
      </c>
      <c r="Z68" s="55">
        <v>5</v>
      </c>
      <c r="AA68" s="55">
        <v>5</v>
      </c>
      <c r="AB68" s="55">
        <v>5</v>
      </c>
      <c r="AC68" s="55"/>
      <c r="AD68" s="55"/>
      <c r="AE68" s="55"/>
      <c r="AF68" s="55"/>
      <c r="AG68" s="69"/>
      <c r="AH68" s="43">
        <f t="shared" si="27"/>
        <v>60</v>
      </c>
      <c r="AI68" s="44" t="s">
        <v>75</v>
      </c>
      <c r="AJ68" s="44" t="s">
        <v>75</v>
      </c>
      <c r="AK68" s="55">
        <v>5</v>
      </c>
      <c r="AL68" s="55">
        <v>5</v>
      </c>
      <c r="AM68" s="55">
        <v>5</v>
      </c>
      <c r="AN68" s="55">
        <v>5</v>
      </c>
      <c r="AO68" s="55">
        <v>5</v>
      </c>
      <c r="AP68" s="55">
        <v>5</v>
      </c>
      <c r="AQ68" s="55">
        <v>5</v>
      </c>
      <c r="AR68" s="55">
        <v>5</v>
      </c>
      <c r="AS68" s="55">
        <v>5</v>
      </c>
      <c r="AT68" s="55">
        <v>5</v>
      </c>
      <c r="AU68" s="55">
        <v>5</v>
      </c>
      <c r="AV68" s="55"/>
      <c r="AW68" s="55"/>
      <c r="AX68" s="55"/>
      <c r="AY68" s="55"/>
      <c r="AZ68" s="56"/>
      <c r="BA68" s="55"/>
      <c r="BB68" s="55"/>
      <c r="BC68" s="55"/>
      <c r="BD68" s="55"/>
      <c r="BE68" s="56"/>
      <c r="BF68" s="55"/>
      <c r="BG68" s="115">
        <f t="shared" si="25"/>
        <v>55</v>
      </c>
      <c r="BH68" s="132">
        <v>5</v>
      </c>
      <c r="BI68" s="55"/>
      <c r="BJ68" s="120"/>
      <c r="BK68" s="55"/>
      <c r="BL68" s="55"/>
      <c r="BM68" s="55"/>
      <c r="BN68" s="56"/>
      <c r="BO68" s="55"/>
      <c r="BP68" s="55"/>
      <c r="BQ68" s="55"/>
      <c r="BR68" s="55"/>
      <c r="BS68" s="116">
        <f t="shared" si="28"/>
        <v>120</v>
      </c>
      <c r="BT68" s="58">
        <f t="shared" si="29"/>
        <v>120</v>
      </c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</row>
    <row r="69" spans="1:148" s="60" customFormat="1" ht="31.5" customHeight="1" x14ac:dyDescent="0.25">
      <c r="A69" s="146" t="s">
        <v>183</v>
      </c>
      <c r="B69" s="76" t="s">
        <v>184</v>
      </c>
      <c r="C69" s="78" t="s">
        <v>185</v>
      </c>
      <c r="D69" s="66"/>
      <c r="E69" s="165"/>
      <c r="F69" s="127"/>
      <c r="G69" s="117"/>
      <c r="H69" s="52"/>
      <c r="I69" s="128"/>
      <c r="J69" s="131">
        <v>77</v>
      </c>
      <c r="K69" s="165">
        <f t="shared" si="34"/>
        <v>7</v>
      </c>
      <c r="L69" s="127"/>
      <c r="M69" s="129"/>
      <c r="N69" s="52">
        <v>2</v>
      </c>
      <c r="O69" s="53">
        <v>3</v>
      </c>
      <c r="P69" s="129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69"/>
      <c r="AH69" s="43">
        <f t="shared" si="27"/>
        <v>0</v>
      </c>
      <c r="AI69" s="44" t="s">
        <v>75</v>
      </c>
      <c r="AJ69" s="44" t="s">
        <v>75</v>
      </c>
      <c r="AK69" s="55">
        <v>7</v>
      </c>
      <c r="AL69" s="55">
        <v>7</v>
      </c>
      <c r="AM69" s="55">
        <v>7</v>
      </c>
      <c r="AN69" s="55">
        <v>7</v>
      </c>
      <c r="AO69" s="55">
        <v>7</v>
      </c>
      <c r="AP69" s="55">
        <v>7</v>
      </c>
      <c r="AQ69" s="55">
        <v>7</v>
      </c>
      <c r="AR69" s="55">
        <v>7</v>
      </c>
      <c r="AS69" s="55">
        <v>7</v>
      </c>
      <c r="AT69" s="55">
        <v>7</v>
      </c>
      <c r="AU69" s="55">
        <v>7</v>
      </c>
      <c r="AV69" s="55"/>
      <c r="AW69" s="55"/>
      <c r="AX69" s="55"/>
      <c r="AY69" s="55"/>
      <c r="AZ69" s="56"/>
      <c r="BA69" s="55"/>
      <c r="BB69" s="55"/>
      <c r="BC69" s="55"/>
      <c r="BD69" s="55"/>
      <c r="BE69" s="56"/>
      <c r="BF69" s="55"/>
      <c r="BG69" s="115">
        <f t="shared" si="25"/>
        <v>77</v>
      </c>
      <c r="BH69" s="132">
        <v>5</v>
      </c>
      <c r="BI69" s="55"/>
      <c r="BJ69" s="120"/>
      <c r="BK69" s="55"/>
      <c r="BL69" s="55"/>
      <c r="BM69" s="55"/>
      <c r="BN69" s="56"/>
      <c r="BO69" s="55"/>
      <c r="BP69" s="55"/>
      <c r="BQ69" s="55"/>
      <c r="BR69" s="55"/>
      <c r="BS69" s="116">
        <f t="shared" si="28"/>
        <v>82</v>
      </c>
      <c r="BT69" s="58">
        <f t="shared" si="29"/>
        <v>82</v>
      </c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</row>
    <row r="70" spans="1:148" s="60" customFormat="1" ht="26.1" customHeight="1" x14ac:dyDescent="0.25">
      <c r="A70" s="85" t="s">
        <v>158</v>
      </c>
      <c r="B70" s="86" t="s">
        <v>120</v>
      </c>
      <c r="C70" s="193" t="s">
        <v>139</v>
      </c>
      <c r="D70" s="138"/>
      <c r="E70" s="147"/>
      <c r="F70" s="139"/>
      <c r="G70" s="139"/>
      <c r="H70" s="140"/>
      <c r="I70" s="141"/>
      <c r="J70" s="138"/>
      <c r="K70" s="147"/>
      <c r="L70" s="139"/>
      <c r="M70" s="194">
        <v>180</v>
      </c>
      <c r="N70" s="140"/>
      <c r="O70" s="184"/>
      <c r="P70" s="129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43">
        <f t="shared" si="27"/>
        <v>0</v>
      </c>
      <c r="AI70" s="44" t="s">
        <v>75</v>
      </c>
      <c r="AJ70" s="44" t="s">
        <v>75</v>
      </c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>
        <v>36</v>
      </c>
      <c r="AW70" s="88">
        <v>36</v>
      </c>
      <c r="AX70" s="88">
        <v>36</v>
      </c>
      <c r="AY70" s="88">
        <v>36</v>
      </c>
      <c r="AZ70" s="65">
        <v>36</v>
      </c>
      <c r="BA70" s="88"/>
      <c r="BB70" s="88"/>
      <c r="BC70" s="88"/>
      <c r="BD70" s="88"/>
      <c r="BE70" s="89"/>
      <c r="BF70" s="88"/>
      <c r="BG70" s="115">
        <f t="shared" si="25"/>
        <v>180</v>
      </c>
      <c r="BH70" s="88"/>
      <c r="BI70" s="88"/>
      <c r="BJ70" s="142"/>
      <c r="BK70" s="88"/>
      <c r="BL70" s="88"/>
      <c r="BM70" s="88"/>
      <c r="BN70" s="89"/>
      <c r="BO70" s="88"/>
      <c r="BP70" s="88"/>
      <c r="BQ70" s="88"/>
      <c r="BR70" s="88"/>
      <c r="BS70" s="116">
        <f t="shared" si="28"/>
        <v>180</v>
      </c>
      <c r="BT70" s="92">
        <f t="shared" si="29"/>
        <v>180</v>
      </c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</row>
    <row r="71" spans="1:148" s="60" customFormat="1" ht="26.1" customHeight="1" x14ac:dyDescent="0.25">
      <c r="A71" s="85" t="s">
        <v>159</v>
      </c>
      <c r="B71" s="86" t="s">
        <v>152</v>
      </c>
      <c r="C71" s="193" t="s">
        <v>139</v>
      </c>
      <c r="D71" s="138"/>
      <c r="E71" s="147"/>
      <c r="F71" s="139"/>
      <c r="G71" s="139"/>
      <c r="H71" s="140"/>
      <c r="I71" s="141"/>
      <c r="J71" s="138"/>
      <c r="K71" s="147"/>
      <c r="L71" s="139"/>
      <c r="M71" s="194">
        <v>216</v>
      </c>
      <c r="N71" s="140"/>
      <c r="O71" s="184"/>
      <c r="P71" s="129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43">
        <f t="shared" si="27"/>
        <v>0</v>
      </c>
      <c r="AI71" s="44" t="s">
        <v>75</v>
      </c>
      <c r="AJ71" s="44" t="s">
        <v>75</v>
      </c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>
        <v>36</v>
      </c>
      <c r="BB71" s="88">
        <v>36</v>
      </c>
      <c r="BC71" s="88">
        <v>36</v>
      </c>
      <c r="BD71" s="88">
        <v>36</v>
      </c>
      <c r="BE71" s="88">
        <v>36</v>
      </c>
      <c r="BF71" s="65">
        <v>36</v>
      </c>
      <c r="BG71" s="115">
        <f t="shared" si="25"/>
        <v>216</v>
      </c>
      <c r="BH71" s="88"/>
      <c r="BI71" s="88"/>
      <c r="BJ71" s="142"/>
      <c r="BK71" s="88"/>
      <c r="BL71" s="88"/>
      <c r="BM71" s="88"/>
      <c r="BN71" s="89"/>
      <c r="BO71" s="88"/>
      <c r="BP71" s="88"/>
      <c r="BQ71" s="88"/>
      <c r="BR71" s="88"/>
      <c r="BS71" s="116">
        <f t="shared" si="28"/>
        <v>216</v>
      </c>
      <c r="BT71" s="92">
        <f t="shared" si="29"/>
        <v>216</v>
      </c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</row>
    <row r="72" spans="1:148" s="60" customFormat="1" ht="24" customHeight="1" x14ac:dyDescent="0.25">
      <c r="A72" s="149" t="s">
        <v>160</v>
      </c>
      <c r="B72" s="130" t="s">
        <v>154</v>
      </c>
      <c r="C72" s="143" t="s">
        <v>155</v>
      </c>
      <c r="D72" s="148"/>
      <c r="E72" s="147"/>
      <c r="F72" s="127"/>
      <c r="G72" s="117"/>
      <c r="H72" s="63"/>
      <c r="I72" s="118"/>
      <c r="J72" s="148"/>
      <c r="K72" s="147"/>
      <c r="L72" s="127"/>
      <c r="M72" s="129"/>
      <c r="N72" s="144">
        <v>6</v>
      </c>
      <c r="O72" s="195">
        <v>8</v>
      </c>
      <c r="P72" s="189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43">
        <f t="shared" si="27"/>
        <v>0</v>
      </c>
      <c r="AI72" s="44" t="s">
        <v>75</v>
      </c>
      <c r="AJ72" s="44" t="s">
        <v>75</v>
      </c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6"/>
      <c r="BA72" s="55"/>
      <c r="BB72" s="55"/>
      <c r="BC72" s="55"/>
      <c r="BD72" s="55"/>
      <c r="BE72" s="56"/>
      <c r="BF72" s="55"/>
      <c r="BG72" s="115">
        <f t="shared" si="25"/>
        <v>0</v>
      </c>
      <c r="BH72" s="57">
        <v>14</v>
      </c>
      <c r="BI72" s="55"/>
      <c r="BJ72" s="120"/>
      <c r="BK72" s="55"/>
      <c r="BL72" s="55"/>
      <c r="BM72" s="55"/>
      <c r="BN72" s="56"/>
      <c r="BO72" s="55"/>
      <c r="BP72" s="55"/>
      <c r="BQ72" s="55"/>
      <c r="BR72" s="55"/>
      <c r="BS72" s="116">
        <f t="shared" si="28"/>
        <v>14</v>
      </c>
      <c r="BT72" s="58">
        <f t="shared" si="29"/>
        <v>14</v>
      </c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</row>
    <row r="73" spans="1:148" s="73" customFormat="1" ht="21.75" customHeight="1" x14ac:dyDescent="0.25">
      <c r="A73" s="93" t="s">
        <v>121</v>
      </c>
      <c r="B73" s="93" t="s">
        <v>122</v>
      </c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>
        <f>Q74+Q75+Q76</f>
        <v>0</v>
      </c>
      <c r="R73" s="95">
        <f t="shared" ref="R73:BR73" si="47">R74+R75+R76</f>
        <v>0</v>
      </c>
      <c r="S73" s="95">
        <f t="shared" si="47"/>
        <v>0</v>
      </c>
      <c r="T73" s="95">
        <f t="shared" si="47"/>
        <v>0</v>
      </c>
      <c r="U73" s="95">
        <f t="shared" si="47"/>
        <v>0</v>
      </c>
      <c r="V73" s="95">
        <f t="shared" si="47"/>
        <v>0</v>
      </c>
      <c r="W73" s="95">
        <f t="shared" si="47"/>
        <v>0</v>
      </c>
      <c r="X73" s="95">
        <f t="shared" si="47"/>
        <v>0</v>
      </c>
      <c r="Y73" s="95">
        <f t="shared" si="47"/>
        <v>0</v>
      </c>
      <c r="Z73" s="95">
        <f t="shared" si="47"/>
        <v>0</v>
      </c>
      <c r="AA73" s="95">
        <f t="shared" si="47"/>
        <v>0</v>
      </c>
      <c r="AB73" s="95">
        <f t="shared" si="47"/>
        <v>0</v>
      </c>
      <c r="AC73" s="95">
        <f t="shared" si="47"/>
        <v>0</v>
      </c>
      <c r="AD73" s="95">
        <f t="shared" si="47"/>
        <v>0</v>
      </c>
      <c r="AE73" s="95">
        <f t="shared" si="47"/>
        <v>0</v>
      </c>
      <c r="AF73" s="95">
        <f t="shared" si="47"/>
        <v>0</v>
      </c>
      <c r="AG73" s="95">
        <f t="shared" si="47"/>
        <v>36</v>
      </c>
      <c r="AH73" s="43">
        <f t="shared" si="27"/>
        <v>0</v>
      </c>
      <c r="AI73" s="44" t="s">
        <v>75</v>
      </c>
      <c r="AJ73" s="44" t="s">
        <v>75</v>
      </c>
      <c r="AK73" s="95">
        <f t="shared" si="47"/>
        <v>0</v>
      </c>
      <c r="AL73" s="95">
        <f t="shared" si="47"/>
        <v>0</v>
      </c>
      <c r="AM73" s="95">
        <f t="shared" si="47"/>
        <v>0</v>
      </c>
      <c r="AN73" s="95">
        <f t="shared" si="47"/>
        <v>0</v>
      </c>
      <c r="AO73" s="95">
        <f t="shared" si="47"/>
        <v>0</v>
      </c>
      <c r="AP73" s="95">
        <f t="shared" si="47"/>
        <v>0</v>
      </c>
      <c r="AQ73" s="95">
        <f t="shared" si="47"/>
        <v>0</v>
      </c>
      <c r="AR73" s="95">
        <f t="shared" si="47"/>
        <v>0</v>
      </c>
      <c r="AS73" s="95">
        <f t="shared" si="47"/>
        <v>0</v>
      </c>
      <c r="AT73" s="95">
        <f t="shared" si="47"/>
        <v>0</v>
      </c>
      <c r="AU73" s="95">
        <f t="shared" si="47"/>
        <v>0</v>
      </c>
      <c r="AV73" s="95">
        <f t="shared" si="47"/>
        <v>0</v>
      </c>
      <c r="AW73" s="95">
        <f t="shared" si="47"/>
        <v>0</v>
      </c>
      <c r="AX73" s="95">
        <f t="shared" si="47"/>
        <v>0</v>
      </c>
      <c r="AY73" s="95">
        <f t="shared" si="47"/>
        <v>0</v>
      </c>
      <c r="AZ73" s="95">
        <f t="shared" si="47"/>
        <v>0</v>
      </c>
      <c r="BA73" s="95">
        <f t="shared" si="47"/>
        <v>0</v>
      </c>
      <c r="BB73" s="95">
        <f t="shared" si="47"/>
        <v>0</v>
      </c>
      <c r="BC73" s="95">
        <f t="shared" si="47"/>
        <v>0</v>
      </c>
      <c r="BD73" s="95">
        <f t="shared" si="47"/>
        <v>0</v>
      </c>
      <c r="BE73" s="95">
        <f t="shared" si="47"/>
        <v>0</v>
      </c>
      <c r="BF73" s="95">
        <f t="shared" si="47"/>
        <v>0</v>
      </c>
      <c r="BG73" s="150">
        <f t="shared" si="25"/>
        <v>0</v>
      </c>
      <c r="BH73" s="95">
        <f t="shared" si="47"/>
        <v>36</v>
      </c>
      <c r="BI73" s="95">
        <f t="shared" si="47"/>
        <v>0</v>
      </c>
      <c r="BJ73" s="95">
        <f t="shared" si="47"/>
        <v>0</v>
      </c>
      <c r="BK73" s="95">
        <f t="shared" si="47"/>
        <v>0</v>
      </c>
      <c r="BL73" s="95">
        <f t="shared" si="47"/>
        <v>0</v>
      </c>
      <c r="BM73" s="95">
        <f t="shared" si="47"/>
        <v>0</v>
      </c>
      <c r="BN73" s="95">
        <f t="shared" si="47"/>
        <v>0</v>
      </c>
      <c r="BO73" s="95">
        <f t="shared" si="47"/>
        <v>0</v>
      </c>
      <c r="BP73" s="95">
        <f t="shared" si="47"/>
        <v>0</v>
      </c>
      <c r="BQ73" s="95">
        <f t="shared" si="47"/>
        <v>0</v>
      </c>
      <c r="BR73" s="95">
        <f t="shared" si="47"/>
        <v>0</v>
      </c>
      <c r="BS73" s="151">
        <f t="shared" si="28"/>
        <v>72</v>
      </c>
      <c r="BT73" s="96">
        <f t="shared" si="29"/>
        <v>72</v>
      </c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</row>
    <row r="74" spans="1:148" s="73" customFormat="1" ht="18" customHeight="1" x14ac:dyDescent="0.25">
      <c r="A74" s="93"/>
      <c r="B74" s="97" t="s">
        <v>123</v>
      </c>
      <c r="C74" s="97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>
        <v>16</v>
      </c>
      <c r="AH74" s="43">
        <f t="shared" si="27"/>
        <v>0</v>
      </c>
      <c r="AI74" s="44" t="s">
        <v>75</v>
      </c>
      <c r="AJ74" s="44" t="s">
        <v>75</v>
      </c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150">
        <f t="shared" si="25"/>
        <v>0</v>
      </c>
      <c r="BH74" s="95">
        <v>16</v>
      </c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151">
        <f t="shared" si="28"/>
        <v>32</v>
      </c>
      <c r="BT74" s="96">
        <f t="shared" si="29"/>
        <v>32</v>
      </c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</row>
    <row r="75" spans="1:148" s="73" customFormat="1" ht="18" customHeight="1" x14ac:dyDescent="0.25">
      <c r="A75" s="93"/>
      <c r="B75" s="97" t="s">
        <v>124</v>
      </c>
      <c r="C75" s="97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>
        <v>0</v>
      </c>
      <c r="AH75" s="43">
        <f t="shared" si="27"/>
        <v>0</v>
      </c>
      <c r="AI75" s="44" t="s">
        <v>75</v>
      </c>
      <c r="AJ75" s="44" t="s">
        <v>75</v>
      </c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150">
        <f t="shared" si="25"/>
        <v>0</v>
      </c>
      <c r="BH75" s="95">
        <v>0</v>
      </c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151">
        <f t="shared" si="28"/>
        <v>0</v>
      </c>
      <c r="BT75" s="96">
        <f t="shared" si="29"/>
        <v>0</v>
      </c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</row>
    <row r="76" spans="1:148" s="73" customFormat="1" ht="18" customHeight="1" x14ac:dyDescent="0.25">
      <c r="A76" s="93"/>
      <c r="B76" s="97" t="s">
        <v>125</v>
      </c>
      <c r="C76" s="97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>
        <v>20</v>
      </c>
      <c r="AH76" s="43">
        <f t="shared" si="27"/>
        <v>0</v>
      </c>
      <c r="AI76" s="44" t="s">
        <v>75</v>
      </c>
      <c r="AJ76" s="44" t="s">
        <v>75</v>
      </c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150">
        <f t="shared" si="25"/>
        <v>0</v>
      </c>
      <c r="BH76" s="95">
        <v>20</v>
      </c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151">
        <f t="shared" si="28"/>
        <v>40</v>
      </c>
      <c r="BT76" s="96">
        <f t="shared" si="29"/>
        <v>40</v>
      </c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</row>
    <row r="77" spans="1:148" s="73" customFormat="1" ht="31.5" customHeight="1" x14ac:dyDescent="0.25">
      <c r="A77" s="93" t="s">
        <v>161</v>
      </c>
      <c r="B77" s="98" t="s">
        <v>162</v>
      </c>
      <c r="C77" s="98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43">
        <f t="shared" si="27"/>
        <v>0</v>
      </c>
      <c r="AI77" s="44" t="s">
        <v>75</v>
      </c>
      <c r="AJ77" s="44" t="s">
        <v>75</v>
      </c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150">
        <f t="shared" si="25"/>
        <v>0</v>
      </c>
      <c r="BH77" s="95"/>
      <c r="BI77" s="95">
        <v>36</v>
      </c>
      <c r="BJ77" s="95"/>
      <c r="BK77" s="95"/>
      <c r="BL77" s="95"/>
      <c r="BM77" s="95"/>
      <c r="BN77" s="95"/>
      <c r="BO77" s="95"/>
      <c r="BP77" s="95"/>
      <c r="BQ77" s="95"/>
      <c r="BR77" s="95"/>
      <c r="BS77" s="151">
        <f t="shared" si="28"/>
        <v>36</v>
      </c>
      <c r="BT77" s="96">
        <f t="shared" si="29"/>
        <v>36</v>
      </c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</row>
    <row r="78" spans="1:148" s="73" customFormat="1" ht="31.5" customHeight="1" x14ac:dyDescent="0.25">
      <c r="A78" s="93"/>
      <c r="B78" s="98" t="s">
        <v>126</v>
      </c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6">
        <f t="shared" ref="Q78:AG78" si="48">Q48+Q50+Q56+Q60</f>
        <v>36</v>
      </c>
      <c r="R78" s="96">
        <f t="shared" si="48"/>
        <v>36</v>
      </c>
      <c r="S78" s="96">
        <f t="shared" si="48"/>
        <v>36</v>
      </c>
      <c r="T78" s="96">
        <f t="shared" si="48"/>
        <v>36</v>
      </c>
      <c r="U78" s="96">
        <f t="shared" si="48"/>
        <v>36</v>
      </c>
      <c r="V78" s="96">
        <f t="shared" si="48"/>
        <v>36</v>
      </c>
      <c r="W78" s="96">
        <f t="shared" si="48"/>
        <v>36</v>
      </c>
      <c r="X78" s="96">
        <f t="shared" si="48"/>
        <v>36</v>
      </c>
      <c r="Y78" s="96">
        <f t="shared" si="48"/>
        <v>36</v>
      </c>
      <c r="Z78" s="96">
        <f t="shared" si="48"/>
        <v>36</v>
      </c>
      <c r="AA78" s="96">
        <f t="shared" si="48"/>
        <v>36</v>
      </c>
      <c r="AB78" s="96">
        <f t="shared" si="48"/>
        <v>36</v>
      </c>
      <c r="AC78" s="96">
        <f t="shared" si="48"/>
        <v>36</v>
      </c>
      <c r="AD78" s="96">
        <f t="shared" si="48"/>
        <v>36</v>
      </c>
      <c r="AE78" s="96">
        <f t="shared" si="48"/>
        <v>36</v>
      </c>
      <c r="AF78" s="96">
        <f t="shared" si="48"/>
        <v>36</v>
      </c>
      <c r="AG78" s="96">
        <f t="shared" si="48"/>
        <v>36</v>
      </c>
      <c r="AH78" s="100">
        <f t="shared" si="27"/>
        <v>576</v>
      </c>
      <c r="AI78" s="44" t="s">
        <v>75</v>
      </c>
      <c r="AJ78" s="44" t="s">
        <v>75</v>
      </c>
      <c r="AK78" s="96">
        <f t="shared" ref="AK78:BF78" si="49">AK48+AK50+AK56+AK60</f>
        <v>36</v>
      </c>
      <c r="AL78" s="96">
        <f t="shared" si="49"/>
        <v>36</v>
      </c>
      <c r="AM78" s="96">
        <f t="shared" si="49"/>
        <v>36</v>
      </c>
      <c r="AN78" s="96">
        <f t="shared" si="49"/>
        <v>36</v>
      </c>
      <c r="AO78" s="96">
        <f t="shared" si="49"/>
        <v>36</v>
      </c>
      <c r="AP78" s="96">
        <f t="shared" si="49"/>
        <v>36</v>
      </c>
      <c r="AQ78" s="96">
        <f t="shared" si="49"/>
        <v>36</v>
      </c>
      <c r="AR78" s="96">
        <f t="shared" si="49"/>
        <v>36</v>
      </c>
      <c r="AS78" s="96">
        <f t="shared" si="49"/>
        <v>36</v>
      </c>
      <c r="AT78" s="96">
        <f t="shared" si="49"/>
        <v>36</v>
      </c>
      <c r="AU78" s="96">
        <f t="shared" si="49"/>
        <v>36</v>
      </c>
      <c r="AV78" s="96">
        <f t="shared" si="49"/>
        <v>36</v>
      </c>
      <c r="AW78" s="96">
        <f t="shared" si="49"/>
        <v>36</v>
      </c>
      <c r="AX78" s="96">
        <f t="shared" si="49"/>
        <v>36</v>
      </c>
      <c r="AY78" s="96">
        <f t="shared" si="49"/>
        <v>36</v>
      </c>
      <c r="AZ78" s="96">
        <f t="shared" si="49"/>
        <v>36</v>
      </c>
      <c r="BA78" s="96">
        <f t="shared" si="49"/>
        <v>36</v>
      </c>
      <c r="BB78" s="96">
        <f t="shared" si="49"/>
        <v>36</v>
      </c>
      <c r="BC78" s="96">
        <f t="shared" si="49"/>
        <v>36</v>
      </c>
      <c r="BD78" s="96">
        <f t="shared" si="49"/>
        <v>36</v>
      </c>
      <c r="BE78" s="96">
        <f t="shared" si="49"/>
        <v>36</v>
      </c>
      <c r="BF78" s="96">
        <f t="shared" si="49"/>
        <v>36</v>
      </c>
      <c r="BG78" s="152">
        <f t="shared" si="25"/>
        <v>792</v>
      </c>
      <c r="BH78" s="96">
        <f>BH48+BH50+BH56+BH60</f>
        <v>36</v>
      </c>
      <c r="BI78" s="96">
        <f t="shared" ref="BI78:BR78" si="50">BI48+BI50+BI56+BI60+BI77</f>
        <v>36</v>
      </c>
      <c r="BJ78" s="96">
        <f t="shared" si="50"/>
        <v>0</v>
      </c>
      <c r="BK78" s="96">
        <f t="shared" si="50"/>
        <v>0</v>
      </c>
      <c r="BL78" s="96">
        <f t="shared" si="50"/>
        <v>0</v>
      </c>
      <c r="BM78" s="96">
        <f t="shared" si="50"/>
        <v>0</v>
      </c>
      <c r="BN78" s="96">
        <f t="shared" si="50"/>
        <v>0</v>
      </c>
      <c r="BO78" s="96">
        <f t="shared" si="50"/>
        <v>0</v>
      </c>
      <c r="BP78" s="96">
        <f t="shared" si="50"/>
        <v>0</v>
      </c>
      <c r="BQ78" s="96">
        <f t="shared" si="50"/>
        <v>0</v>
      </c>
      <c r="BR78" s="96">
        <f t="shared" si="50"/>
        <v>0</v>
      </c>
      <c r="BS78" s="153">
        <f t="shared" si="28"/>
        <v>1476</v>
      </c>
      <c r="BT78" s="96">
        <f>BT48+BT50+BT56+BT60+BT77</f>
        <v>1476</v>
      </c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</row>
    <row r="79" spans="1:148" s="6" customFormat="1" ht="18" customHeight="1" x14ac:dyDescent="0.25">
      <c r="E79" s="6">
        <f>SUM(E49:E77)</f>
        <v>36</v>
      </c>
      <c r="F79" s="6" t="e">
        <f>SUM(F49:F77)</f>
        <v>#REF!</v>
      </c>
      <c r="G79" s="6" t="e">
        <f>SUM(G49:G77)</f>
        <v>#REF!</v>
      </c>
      <c r="H79" s="6">
        <f>SUM(H49:H77)</f>
        <v>16</v>
      </c>
      <c r="I79" s="6">
        <f>SUM(I49:I77)</f>
        <v>20</v>
      </c>
      <c r="K79" s="6">
        <f>SUM(K49:K77)</f>
        <v>35.81818181818182</v>
      </c>
      <c r="L79" s="6" t="e">
        <f>SUM(L49:L77)</f>
        <v>#REF!</v>
      </c>
      <c r="M79" s="6" t="e">
        <f>SUM(M49:M77)</f>
        <v>#REF!</v>
      </c>
      <c r="N79" s="6">
        <f>SUM(N49:N77)</f>
        <v>16</v>
      </c>
      <c r="O79" s="6">
        <f>SUM(O49:O77)</f>
        <v>20</v>
      </c>
    </row>
    <row r="80" spans="1:148" s="6" customFormat="1" ht="18" customHeight="1" x14ac:dyDescent="0.25">
      <c r="E80" s="196"/>
      <c r="K80" s="196"/>
    </row>
    <row r="81" spans="5:11" s="6" customFormat="1" ht="18" customHeight="1" x14ac:dyDescent="0.25">
      <c r="E81" s="196"/>
      <c r="K81" s="196"/>
    </row>
    <row r="82" spans="5:11" s="6" customFormat="1" ht="18" customHeight="1" x14ac:dyDescent="0.25">
      <c r="E82" s="196"/>
      <c r="K82" s="196"/>
    </row>
    <row r="83" spans="5:11" s="6" customFormat="1" ht="18" customHeight="1" x14ac:dyDescent="0.25">
      <c r="E83" s="196"/>
      <c r="K83" s="196"/>
    </row>
    <row r="84" spans="5:11" s="6" customFormat="1" ht="18" customHeight="1" x14ac:dyDescent="0.25">
      <c r="E84" s="196"/>
      <c r="K84" s="196"/>
    </row>
    <row r="85" spans="5:11" s="6" customFormat="1" ht="18" customHeight="1" x14ac:dyDescent="0.25">
      <c r="E85" s="196"/>
      <c r="K85" s="196"/>
    </row>
    <row r="86" spans="5:11" s="6" customFormat="1" ht="18" customHeight="1" x14ac:dyDescent="0.25">
      <c r="E86" s="196"/>
      <c r="K86" s="196"/>
    </row>
    <row r="87" spans="5:11" s="6" customFormat="1" ht="18" customHeight="1" x14ac:dyDescent="0.25">
      <c r="E87" s="196"/>
      <c r="K87" s="196"/>
    </row>
    <row r="88" spans="5:11" s="6" customFormat="1" ht="18" customHeight="1" x14ac:dyDescent="0.25">
      <c r="E88" s="196"/>
      <c r="K88" s="196"/>
    </row>
    <row r="89" spans="5:11" s="6" customFormat="1" ht="18" customHeight="1" x14ac:dyDescent="0.25">
      <c r="E89" s="196"/>
      <c r="K89" s="196"/>
    </row>
    <row r="90" spans="5:11" s="6" customFormat="1" ht="18" customHeight="1" x14ac:dyDescent="0.25">
      <c r="E90" s="196"/>
      <c r="K90" s="196"/>
    </row>
    <row r="91" spans="5:11" s="6" customFormat="1" ht="18" customHeight="1" x14ac:dyDescent="0.25">
      <c r="E91" s="196"/>
      <c r="K91" s="196"/>
    </row>
    <row r="92" spans="5:11" s="6" customFormat="1" ht="18" customHeight="1" x14ac:dyDescent="0.25">
      <c r="E92" s="196"/>
      <c r="K92" s="196"/>
    </row>
    <row r="93" spans="5:11" s="6" customFormat="1" ht="18" customHeight="1" x14ac:dyDescent="0.25">
      <c r="E93" s="196"/>
      <c r="K93" s="196"/>
    </row>
    <row r="94" spans="5:11" s="6" customFormat="1" ht="18" customHeight="1" x14ac:dyDescent="0.25">
      <c r="E94" s="196"/>
      <c r="K94" s="196"/>
    </row>
    <row r="95" spans="5:11" s="6" customFormat="1" ht="18" customHeight="1" x14ac:dyDescent="0.25">
      <c r="E95" s="196"/>
      <c r="K95" s="196"/>
    </row>
    <row r="96" spans="5:11" s="6" customFormat="1" ht="18" customHeight="1" x14ac:dyDescent="0.25">
      <c r="E96" s="196"/>
      <c r="K96" s="196"/>
    </row>
    <row r="97" spans="5:11" s="6" customFormat="1" ht="18" customHeight="1" x14ac:dyDescent="0.25">
      <c r="E97" s="196"/>
      <c r="K97" s="196"/>
    </row>
    <row r="98" spans="5:11" s="6" customFormat="1" ht="18" customHeight="1" x14ac:dyDescent="0.25">
      <c r="E98" s="196"/>
      <c r="K98" s="196"/>
    </row>
    <row r="99" spans="5:11" s="6" customFormat="1" ht="18" customHeight="1" x14ac:dyDescent="0.25">
      <c r="E99" s="196"/>
      <c r="K99" s="196"/>
    </row>
    <row r="100" spans="5:11" s="6" customFormat="1" ht="18" customHeight="1" x14ac:dyDescent="0.25">
      <c r="E100" s="196"/>
      <c r="K100" s="196"/>
    </row>
    <row r="101" spans="5:11" s="6" customFormat="1" ht="18" customHeight="1" x14ac:dyDescent="0.25">
      <c r="E101" s="196"/>
      <c r="K101" s="196"/>
    </row>
    <row r="102" spans="5:11" s="6" customFormat="1" ht="18" customHeight="1" x14ac:dyDescent="0.25">
      <c r="E102" s="196"/>
      <c r="K102" s="196"/>
    </row>
    <row r="103" spans="5:11" s="6" customFormat="1" ht="18" customHeight="1" x14ac:dyDescent="0.25">
      <c r="E103" s="196"/>
      <c r="K103" s="196"/>
    </row>
    <row r="104" spans="5:11" s="6" customFormat="1" ht="18" customHeight="1" x14ac:dyDescent="0.25">
      <c r="E104" s="196"/>
      <c r="K104" s="196"/>
    </row>
    <row r="105" spans="5:11" s="6" customFormat="1" ht="18" customHeight="1" x14ac:dyDescent="0.25">
      <c r="E105" s="196"/>
      <c r="K105" s="196"/>
    </row>
    <row r="106" spans="5:11" s="6" customFormat="1" ht="18" customHeight="1" x14ac:dyDescent="0.25">
      <c r="E106" s="196"/>
      <c r="K106" s="196"/>
    </row>
    <row r="107" spans="5:11" s="6" customFormat="1" ht="18" customHeight="1" x14ac:dyDescent="0.25">
      <c r="E107" s="196"/>
      <c r="K107" s="196"/>
    </row>
    <row r="108" spans="5:11" s="6" customFormat="1" ht="18" customHeight="1" x14ac:dyDescent="0.25">
      <c r="E108" s="196"/>
      <c r="K108" s="196"/>
    </row>
    <row r="109" spans="5:11" s="6" customFormat="1" ht="18" customHeight="1" x14ac:dyDescent="0.25">
      <c r="E109" s="196"/>
      <c r="K109" s="196"/>
    </row>
    <row r="110" spans="5:11" s="6" customFormat="1" ht="18" customHeight="1" x14ac:dyDescent="0.25">
      <c r="E110" s="196"/>
      <c r="K110" s="196"/>
    </row>
    <row r="111" spans="5:11" s="6" customFormat="1" ht="18" customHeight="1" x14ac:dyDescent="0.25">
      <c r="E111" s="196"/>
      <c r="K111" s="196"/>
    </row>
    <row r="112" spans="5:11" s="6" customFormat="1" ht="18" customHeight="1" x14ac:dyDescent="0.25">
      <c r="E112" s="196"/>
      <c r="K112" s="196"/>
    </row>
    <row r="113" spans="5:11" s="6" customFormat="1" ht="18" customHeight="1" x14ac:dyDescent="0.25">
      <c r="E113" s="196"/>
      <c r="K113" s="196"/>
    </row>
    <row r="114" spans="5:11" s="6" customFormat="1" ht="18" customHeight="1" x14ac:dyDescent="0.25">
      <c r="E114" s="196"/>
      <c r="K114" s="196"/>
    </row>
    <row r="115" spans="5:11" s="6" customFormat="1" ht="18" customHeight="1" x14ac:dyDescent="0.25">
      <c r="E115" s="196"/>
      <c r="K115" s="196"/>
    </row>
    <row r="116" spans="5:11" s="6" customFormat="1" ht="18" customHeight="1" x14ac:dyDescent="0.25">
      <c r="E116" s="196"/>
      <c r="K116" s="196"/>
    </row>
    <row r="117" spans="5:11" s="6" customFormat="1" ht="18" customHeight="1" x14ac:dyDescent="0.25">
      <c r="E117" s="196"/>
      <c r="K117" s="196"/>
    </row>
    <row r="118" spans="5:11" s="6" customFormat="1" ht="18" customHeight="1" x14ac:dyDescent="0.25">
      <c r="E118" s="196"/>
      <c r="K118" s="196"/>
    </row>
    <row r="119" spans="5:11" s="6" customFormat="1" ht="18" customHeight="1" x14ac:dyDescent="0.25">
      <c r="E119" s="196"/>
      <c r="K119" s="196"/>
    </row>
    <row r="120" spans="5:11" s="6" customFormat="1" ht="18" customHeight="1" x14ac:dyDescent="0.25">
      <c r="E120" s="196"/>
      <c r="K120" s="196"/>
    </row>
    <row r="121" spans="5:11" s="6" customFormat="1" ht="18" customHeight="1" x14ac:dyDescent="0.25">
      <c r="E121" s="196"/>
      <c r="K121" s="196"/>
    </row>
    <row r="122" spans="5:11" s="6" customFormat="1" ht="18" customHeight="1" x14ac:dyDescent="0.25">
      <c r="E122" s="196"/>
      <c r="K122" s="196"/>
    </row>
    <row r="123" spans="5:11" s="6" customFormat="1" ht="18" customHeight="1" x14ac:dyDescent="0.25">
      <c r="E123" s="196"/>
      <c r="K123" s="196"/>
    </row>
    <row r="124" spans="5:11" s="6" customFormat="1" ht="18" customHeight="1" x14ac:dyDescent="0.25">
      <c r="E124" s="196"/>
      <c r="K124" s="196"/>
    </row>
    <row r="125" spans="5:11" s="6" customFormat="1" ht="18" customHeight="1" x14ac:dyDescent="0.25">
      <c r="E125" s="196"/>
      <c r="K125" s="196"/>
    </row>
    <row r="126" spans="5:11" s="6" customFormat="1" ht="18" customHeight="1" x14ac:dyDescent="0.25">
      <c r="E126" s="196"/>
      <c r="K126" s="196"/>
    </row>
    <row r="127" spans="5:11" s="6" customFormat="1" ht="18" customHeight="1" x14ac:dyDescent="0.25">
      <c r="E127" s="196"/>
      <c r="K127" s="196"/>
    </row>
    <row r="128" spans="5:11" s="6" customFormat="1" ht="18" customHeight="1" x14ac:dyDescent="0.25">
      <c r="E128" s="196"/>
      <c r="K128" s="196"/>
    </row>
    <row r="129" spans="5:11" s="6" customFormat="1" ht="18" customHeight="1" x14ac:dyDescent="0.25">
      <c r="E129" s="196"/>
      <c r="K129" s="196"/>
    </row>
    <row r="130" spans="5:11" s="6" customFormat="1" ht="18" customHeight="1" x14ac:dyDescent="0.25">
      <c r="E130" s="196"/>
      <c r="K130" s="196"/>
    </row>
    <row r="131" spans="5:11" s="6" customFormat="1" ht="18" customHeight="1" x14ac:dyDescent="0.25">
      <c r="E131" s="196"/>
      <c r="K131" s="196"/>
    </row>
    <row r="132" spans="5:11" s="6" customFormat="1" ht="18" customHeight="1" x14ac:dyDescent="0.25">
      <c r="E132" s="196"/>
      <c r="K132" s="196"/>
    </row>
    <row r="133" spans="5:11" s="6" customFormat="1" ht="18" customHeight="1" x14ac:dyDescent="0.25">
      <c r="E133" s="196"/>
      <c r="K133" s="196"/>
    </row>
    <row r="134" spans="5:11" s="6" customFormat="1" ht="18" customHeight="1" x14ac:dyDescent="0.25">
      <c r="E134" s="196"/>
      <c r="K134" s="196"/>
    </row>
    <row r="135" spans="5:11" s="6" customFormat="1" ht="18" customHeight="1" x14ac:dyDescent="0.25">
      <c r="E135" s="196"/>
      <c r="K135" s="196"/>
    </row>
    <row r="136" spans="5:11" s="6" customFormat="1" ht="18" customHeight="1" x14ac:dyDescent="0.25">
      <c r="E136" s="196"/>
      <c r="K136" s="196"/>
    </row>
    <row r="137" spans="5:11" s="6" customFormat="1" ht="18" customHeight="1" x14ac:dyDescent="0.25">
      <c r="E137" s="196"/>
      <c r="K137" s="196"/>
    </row>
    <row r="138" spans="5:11" s="6" customFormat="1" ht="18" customHeight="1" x14ac:dyDescent="0.25">
      <c r="E138" s="196"/>
      <c r="K138" s="196"/>
    </row>
    <row r="139" spans="5:11" s="6" customFormat="1" ht="18" customHeight="1" x14ac:dyDescent="0.25">
      <c r="E139" s="196"/>
      <c r="K139" s="196"/>
    </row>
    <row r="140" spans="5:11" s="6" customFormat="1" ht="18" customHeight="1" x14ac:dyDescent="0.25">
      <c r="E140" s="196"/>
      <c r="K140" s="196"/>
    </row>
    <row r="141" spans="5:11" s="6" customFormat="1" ht="18" customHeight="1" x14ac:dyDescent="0.25">
      <c r="E141" s="196"/>
      <c r="K141" s="196"/>
    </row>
    <row r="142" spans="5:11" s="6" customFormat="1" ht="18" customHeight="1" x14ac:dyDescent="0.25">
      <c r="E142" s="196"/>
      <c r="K142" s="196"/>
    </row>
    <row r="143" spans="5:11" s="6" customFormat="1" ht="18" customHeight="1" x14ac:dyDescent="0.25">
      <c r="E143" s="196"/>
      <c r="K143" s="196"/>
    </row>
    <row r="144" spans="5:11" s="6" customFormat="1" ht="18" customHeight="1" x14ac:dyDescent="0.25">
      <c r="E144" s="196"/>
      <c r="K144" s="196"/>
    </row>
    <row r="145" spans="5:11" s="6" customFormat="1" ht="18" customHeight="1" x14ac:dyDescent="0.25">
      <c r="E145" s="196"/>
      <c r="K145" s="196"/>
    </row>
    <row r="146" spans="5:11" s="6" customFormat="1" ht="18" customHeight="1" x14ac:dyDescent="0.25">
      <c r="E146" s="196"/>
      <c r="K146" s="196"/>
    </row>
    <row r="147" spans="5:11" s="6" customFormat="1" ht="18" customHeight="1" x14ac:dyDescent="0.25">
      <c r="E147" s="196"/>
      <c r="K147" s="196"/>
    </row>
    <row r="148" spans="5:11" s="6" customFormat="1" ht="18" customHeight="1" x14ac:dyDescent="0.25">
      <c r="E148" s="196"/>
      <c r="K148" s="196"/>
    </row>
    <row r="149" spans="5:11" s="6" customFormat="1" ht="18" customHeight="1" x14ac:dyDescent="0.25">
      <c r="E149" s="196"/>
      <c r="K149" s="196"/>
    </row>
    <row r="150" spans="5:11" s="6" customFormat="1" ht="18" customHeight="1" x14ac:dyDescent="0.25">
      <c r="E150" s="196"/>
      <c r="K150" s="196"/>
    </row>
    <row r="151" spans="5:11" s="6" customFormat="1" ht="18" customHeight="1" x14ac:dyDescent="0.25">
      <c r="E151" s="196"/>
      <c r="K151" s="196"/>
    </row>
    <row r="152" spans="5:11" s="6" customFormat="1" ht="18" customHeight="1" x14ac:dyDescent="0.25">
      <c r="E152" s="196"/>
      <c r="K152" s="196"/>
    </row>
    <row r="153" spans="5:11" s="6" customFormat="1" ht="18" customHeight="1" x14ac:dyDescent="0.25">
      <c r="E153" s="196"/>
      <c r="K153" s="196"/>
    </row>
    <row r="154" spans="5:11" s="6" customFormat="1" ht="18" customHeight="1" x14ac:dyDescent="0.25">
      <c r="E154" s="196"/>
      <c r="K154" s="196"/>
    </row>
    <row r="155" spans="5:11" s="6" customFormat="1" ht="18" customHeight="1" x14ac:dyDescent="0.25">
      <c r="E155" s="196"/>
      <c r="K155" s="196"/>
    </row>
    <row r="156" spans="5:11" s="6" customFormat="1" ht="18" customHeight="1" x14ac:dyDescent="0.25">
      <c r="E156" s="196"/>
      <c r="K156" s="196"/>
    </row>
    <row r="157" spans="5:11" s="6" customFormat="1" ht="18" customHeight="1" x14ac:dyDescent="0.25">
      <c r="E157" s="196"/>
      <c r="K157" s="196"/>
    </row>
    <row r="158" spans="5:11" s="6" customFormat="1" ht="18" customHeight="1" x14ac:dyDescent="0.25">
      <c r="E158" s="196"/>
      <c r="K158" s="196"/>
    </row>
    <row r="159" spans="5:11" s="6" customFormat="1" ht="18" customHeight="1" x14ac:dyDescent="0.25">
      <c r="E159" s="196"/>
      <c r="K159" s="196"/>
    </row>
    <row r="160" spans="5:11" s="6" customFormat="1" ht="18" customHeight="1" x14ac:dyDescent="0.25">
      <c r="E160" s="196"/>
      <c r="K160" s="196"/>
    </row>
    <row r="161" spans="5:11" s="6" customFormat="1" ht="18" customHeight="1" x14ac:dyDescent="0.25">
      <c r="E161" s="196"/>
      <c r="K161" s="196"/>
    </row>
    <row r="162" spans="5:11" s="6" customFormat="1" ht="18" customHeight="1" x14ac:dyDescent="0.25">
      <c r="E162" s="196"/>
      <c r="K162" s="196"/>
    </row>
    <row r="163" spans="5:11" s="6" customFormat="1" ht="18" customHeight="1" x14ac:dyDescent="0.25">
      <c r="E163" s="196"/>
      <c r="K163" s="196"/>
    </row>
    <row r="164" spans="5:11" s="6" customFormat="1" ht="18" customHeight="1" x14ac:dyDescent="0.25">
      <c r="E164" s="196"/>
      <c r="K164" s="196"/>
    </row>
    <row r="165" spans="5:11" s="6" customFormat="1" ht="18" customHeight="1" x14ac:dyDescent="0.25">
      <c r="E165" s="196"/>
      <c r="K165" s="196"/>
    </row>
    <row r="166" spans="5:11" s="6" customFormat="1" ht="18" customHeight="1" x14ac:dyDescent="0.25">
      <c r="E166" s="196"/>
      <c r="K166" s="196"/>
    </row>
    <row r="167" spans="5:11" s="6" customFormat="1" ht="18" customHeight="1" x14ac:dyDescent="0.25">
      <c r="E167" s="196"/>
      <c r="K167" s="196"/>
    </row>
    <row r="168" spans="5:11" s="6" customFormat="1" ht="18" customHeight="1" x14ac:dyDescent="0.25">
      <c r="E168" s="196"/>
      <c r="K168" s="196"/>
    </row>
    <row r="169" spans="5:11" s="6" customFormat="1" ht="18" customHeight="1" x14ac:dyDescent="0.25">
      <c r="E169" s="196"/>
      <c r="K169" s="196"/>
    </row>
    <row r="170" spans="5:11" s="6" customFormat="1" ht="18" customHeight="1" x14ac:dyDescent="0.25">
      <c r="E170" s="196"/>
      <c r="K170" s="196"/>
    </row>
    <row r="171" spans="5:11" s="6" customFormat="1" ht="18" customHeight="1" x14ac:dyDescent="0.25">
      <c r="E171" s="196"/>
      <c r="K171" s="196"/>
    </row>
    <row r="172" spans="5:11" s="6" customFormat="1" ht="18" customHeight="1" x14ac:dyDescent="0.25">
      <c r="E172" s="196"/>
      <c r="K172" s="196"/>
    </row>
    <row r="173" spans="5:11" s="6" customFormat="1" ht="18" customHeight="1" x14ac:dyDescent="0.25">
      <c r="E173" s="196"/>
      <c r="K173" s="196"/>
    </row>
    <row r="174" spans="5:11" s="6" customFormat="1" ht="18" customHeight="1" x14ac:dyDescent="0.25">
      <c r="E174" s="196"/>
      <c r="K174" s="196"/>
    </row>
    <row r="175" spans="5:11" s="6" customFormat="1" ht="18" customHeight="1" x14ac:dyDescent="0.25">
      <c r="E175" s="196"/>
      <c r="K175" s="196"/>
    </row>
    <row r="176" spans="5:11" s="6" customFormat="1" ht="18" customHeight="1" x14ac:dyDescent="0.25">
      <c r="E176" s="196"/>
      <c r="K176" s="196"/>
    </row>
    <row r="177" spans="5:11" s="6" customFormat="1" ht="18" customHeight="1" x14ac:dyDescent="0.25">
      <c r="E177" s="196"/>
      <c r="K177" s="196"/>
    </row>
    <row r="178" spans="5:11" s="6" customFormat="1" ht="18" customHeight="1" x14ac:dyDescent="0.25">
      <c r="E178" s="196"/>
      <c r="K178" s="196"/>
    </row>
    <row r="179" spans="5:11" s="6" customFormat="1" ht="18" customHeight="1" x14ac:dyDescent="0.25">
      <c r="E179" s="196"/>
      <c r="K179" s="196"/>
    </row>
    <row r="180" spans="5:11" s="6" customFormat="1" ht="18" customHeight="1" x14ac:dyDescent="0.25">
      <c r="E180" s="196"/>
      <c r="K180" s="196"/>
    </row>
    <row r="181" spans="5:11" s="6" customFormat="1" ht="18" customHeight="1" x14ac:dyDescent="0.25">
      <c r="E181" s="196"/>
      <c r="K181" s="196"/>
    </row>
    <row r="182" spans="5:11" s="6" customFormat="1" ht="18" customHeight="1" x14ac:dyDescent="0.25">
      <c r="E182" s="196"/>
      <c r="K182" s="196"/>
    </row>
    <row r="183" spans="5:11" s="6" customFormat="1" ht="18" customHeight="1" x14ac:dyDescent="0.25">
      <c r="E183" s="196"/>
      <c r="K183" s="196"/>
    </row>
    <row r="184" spans="5:11" s="6" customFormat="1" ht="18" customHeight="1" x14ac:dyDescent="0.25">
      <c r="E184" s="196"/>
      <c r="K184" s="196"/>
    </row>
    <row r="185" spans="5:11" s="6" customFormat="1" ht="18" customHeight="1" x14ac:dyDescent="0.25">
      <c r="E185" s="196"/>
      <c r="K185" s="196"/>
    </row>
    <row r="186" spans="5:11" s="6" customFormat="1" ht="18" customHeight="1" x14ac:dyDescent="0.25">
      <c r="E186" s="196"/>
      <c r="K186" s="196"/>
    </row>
    <row r="187" spans="5:11" s="6" customFormat="1" ht="18" customHeight="1" x14ac:dyDescent="0.25">
      <c r="E187" s="196"/>
      <c r="K187" s="196"/>
    </row>
    <row r="188" spans="5:11" s="6" customFormat="1" ht="18" customHeight="1" x14ac:dyDescent="0.25">
      <c r="E188" s="196"/>
      <c r="K188" s="196"/>
    </row>
    <row r="189" spans="5:11" s="6" customFormat="1" ht="18" customHeight="1" x14ac:dyDescent="0.25">
      <c r="E189" s="196"/>
      <c r="K189" s="196"/>
    </row>
    <row r="190" spans="5:11" s="6" customFormat="1" ht="18" customHeight="1" x14ac:dyDescent="0.25">
      <c r="E190" s="196"/>
      <c r="K190" s="196"/>
    </row>
    <row r="191" spans="5:11" s="6" customFormat="1" ht="18" customHeight="1" x14ac:dyDescent="0.25">
      <c r="E191" s="196"/>
      <c r="K191" s="196"/>
    </row>
    <row r="192" spans="5:11" s="6" customFormat="1" ht="18" customHeight="1" x14ac:dyDescent="0.25">
      <c r="E192" s="196"/>
      <c r="K192" s="196"/>
    </row>
    <row r="193" spans="5:11" s="6" customFormat="1" ht="18" customHeight="1" x14ac:dyDescent="0.25">
      <c r="E193" s="196"/>
      <c r="K193" s="196"/>
    </row>
    <row r="194" spans="5:11" s="6" customFormat="1" ht="18" customHeight="1" x14ac:dyDescent="0.25">
      <c r="E194" s="196"/>
      <c r="K194" s="196"/>
    </row>
    <row r="195" spans="5:11" s="6" customFormat="1" ht="18" customHeight="1" x14ac:dyDescent="0.25">
      <c r="E195" s="196"/>
      <c r="K195" s="196"/>
    </row>
    <row r="196" spans="5:11" s="6" customFormat="1" ht="18" customHeight="1" x14ac:dyDescent="0.25">
      <c r="E196" s="196"/>
      <c r="K196" s="196"/>
    </row>
    <row r="197" spans="5:11" s="6" customFormat="1" ht="18" customHeight="1" x14ac:dyDescent="0.25">
      <c r="E197" s="196"/>
      <c r="K197" s="196"/>
    </row>
    <row r="198" spans="5:11" s="6" customFormat="1" ht="18" customHeight="1" x14ac:dyDescent="0.25">
      <c r="E198" s="196"/>
      <c r="K198" s="196"/>
    </row>
    <row r="199" spans="5:11" s="6" customFormat="1" ht="18" customHeight="1" x14ac:dyDescent="0.25">
      <c r="E199" s="196"/>
      <c r="K199" s="196"/>
    </row>
    <row r="200" spans="5:11" s="6" customFormat="1" ht="18" customHeight="1" x14ac:dyDescent="0.25">
      <c r="E200" s="196"/>
      <c r="K200" s="196"/>
    </row>
    <row r="201" spans="5:11" s="6" customFormat="1" ht="18" customHeight="1" x14ac:dyDescent="0.25">
      <c r="E201" s="196"/>
      <c r="K201" s="196"/>
    </row>
    <row r="202" spans="5:11" s="6" customFormat="1" ht="18" customHeight="1" x14ac:dyDescent="0.25">
      <c r="E202" s="196"/>
      <c r="K202" s="196"/>
    </row>
    <row r="203" spans="5:11" s="6" customFormat="1" ht="18" customHeight="1" x14ac:dyDescent="0.25">
      <c r="E203" s="196"/>
      <c r="K203" s="196"/>
    </row>
    <row r="204" spans="5:11" s="6" customFormat="1" ht="18" customHeight="1" x14ac:dyDescent="0.25">
      <c r="E204" s="196"/>
      <c r="K204" s="196"/>
    </row>
    <row r="205" spans="5:11" s="6" customFormat="1" ht="18" customHeight="1" x14ac:dyDescent="0.25">
      <c r="E205" s="196"/>
      <c r="K205" s="196"/>
    </row>
    <row r="206" spans="5:11" s="6" customFormat="1" ht="18" customHeight="1" x14ac:dyDescent="0.25">
      <c r="E206" s="196"/>
      <c r="K206" s="196"/>
    </row>
    <row r="207" spans="5:11" s="6" customFormat="1" ht="18" customHeight="1" x14ac:dyDescent="0.25">
      <c r="E207" s="196"/>
      <c r="K207" s="196"/>
    </row>
    <row r="208" spans="5:11" s="6" customFormat="1" ht="18" customHeight="1" x14ac:dyDescent="0.25">
      <c r="E208" s="196"/>
      <c r="K208" s="196"/>
    </row>
    <row r="209" spans="5:11" s="6" customFormat="1" ht="18" customHeight="1" x14ac:dyDescent="0.25">
      <c r="E209" s="196"/>
      <c r="K209" s="196"/>
    </row>
    <row r="210" spans="5:11" s="6" customFormat="1" ht="18" customHeight="1" x14ac:dyDescent="0.25">
      <c r="E210" s="196"/>
      <c r="K210" s="196"/>
    </row>
    <row r="211" spans="5:11" s="6" customFormat="1" ht="18" customHeight="1" x14ac:dyDescent="0.25">
      <c r="E211" s="196"/>
      <c r="K211" s="196"/>
    </row>
    <row r="212" spans="5:11" s="6" customFormat="1" ht="18" customHeight="1" x14ac:dyDescent="0.25">
      <c r="E212" s="196"/>
      <c r="K212" s="196"/>
    </row>
    <row r="213" spans="5:11" s="6" customFormat="1" ht="18" customHeight="1" x14ac:dyDescent="0.25">
      <c r="E213" s="196"/>
      <c r="K213" s="196"/>
    </row>
    <row r="214" spans="5:11" s="6" customFormat="1" ht="18" customHeight="1" x14ac:dyDescent="0.25">
      <c r="E214" s="196"/>
      <c r="K214" s="196"/>
    </row>
    <row r="215" spans="5:11" s="6" customFormat="1" ht="18" customHeight="1" x14ac:dyDescent="0.25">
      <c r="E215" s="196"/>
      <c r="K215" s="196"/>
    </row>
    <row r="216" spans="5:11" s="6" customFormat="1" ht="18" customHeight="1" x14ac:dyDescent="0.25">
      <c r="E216" s="196"/>
      <c r="K216" s="196"/>
    </row>
    <row r="217" spans="5:11" s="6" customFormat="1" ht="18" customHeight="1" x14ac:dyDescent="0.25">
      <c r="E217" s="196"/>
      <c r="K217" s="196"/>
    </row>
    <row r="218" spans="5:11" s="6" customFormat="1" ht="18" customHeight="1" x14ac:dyDescent="0.25">
      <c r="E218" s="196"/>
      <c r="K218" s="196"/>
    </row>
    <row r="219" spans="5:11" s="6" customFormat="1" ht="18" customHeight="1" x14ac:dyDescent="0.25">
      <c r="E219" s="196"/>
      <c r="K219" s="196"/>
    </row>
    <row r="220" spans="5:11" s="6" customFormat="1" ht="18" customHeight="1" x14ac:dyDescent="0.25">
      <c r="E220" s="196"/>
      <c r="K220" s="196"/>
    </row>
    <row r="221" spans="5:11" s="6" customFormat="1" ht="18" customHeight="1" x14ac:dyDescent="0.25">
      <c r="E221" s="196"/>
      <c r="K221" s="196"/>
    </row>
    <row r="222" spans="5:11" s="6" customFormat="1" ht="18" customHeight="1" x14ac:dyDescent="0.25">
      <c r="E222" s="196"/>
      <c r="K222" s="196"/>
    </row>
    <row r="223" spans="5:11" s="6" customFormat="1" ht="18" customHeight="1" x14ac:dyDescent="0.25">
      <c r="E223" s="196"/>
      <c r="K223" s="196"/>
    </row>
    <row r="224" spans="5:11" s="6" customFormat="1" ht="18" customHeight="1" x14ac:dyDescent="0.25">
      <c r="E224" s="196"/>
      <c r="K224" s="196"/>
    </row>
    <row r="225" spans="5:11" s="6" customFormat="1" ht="18" customHeight="1" x14ac:dyDescent="0.25">
      <c r="E225" s="196"/>
      <c r="K225" s="196"/>
    </row>
    <row r="226" spans="5:11" s="6" customFormat="1" ht="18" customHeight="1" x14ac:dyDescent="0.25">
      <c r="E226" s="196"/>
      <c r="K226" s="196"/>
    </row>
    <row r="227" spans="5:11" s="6" customFormat="1" ht="18" customHeight="1" x14ac:dyDescent="0.25">
      <c r="E227" s="196"/>
      <c r="K227" s="196"/>
    </row>
    <row r="228" spans="5:11" s="6" customFormat="1" ht="18" customHeight="1" x14ac:dyDescent="0.25">
      <c r="E228" s="196"/>
      <c r="K228" s="196"/>
    </row>
    <row r="229" spans="5:11" s="6" customFormat="1" ht="18" customHeight="1" x14ac:dyDescent="0.25">
      <c r="E229" s="196"/>
      <c r="K229" s="196"/>
    </row>
    <row r="230" spans="5:11" s="6" customFormat="1" ht="18" customHeight="1" x14ac:dyDescent="0.25">
      <c r="E230" s="196"/>
      <c r="K230" s="196"/>
    </row>
    <row r="231" spans="5:11" s="6" customFormat="1" ht="18" customHeight="1" x14ac:dyDescent="0.25">
      <c r="E231" s="196"/>
      <c r="K231" s="196"/>
    </row>
    <row r="232" spans="5:11" s="6" customFormat="1" ht="18" customHeight="1" x14ac:dyDescent="0.25">
      <c r="E232" s="196"/>
      <c r="K232" s="196"/>
    </row>
    <row r="233" spans="5:11" s="6" customFormat="1" ht="18" customHeight="1" x14ac:dyDescent="0.25">
      <c r="E233" s="196"/>
      <c r="K233" s="196"/>
    </row>
    <row r="234" spans="5:11" s="6" customFormat="1" ht="18" customHeight="1" x14ac:dyDescent="0.25">
      <c r="E234" s="196"/>
      <c r="K234" s="196"/>
    </row>
    <row r="235" spans="5:11" s="6" customFormat="1" ht="18" customHeight="1" x14ac:dyDescent="0.25">
      <c r="E235" s="196"/>
      <c r="K235" s="196"/>
    </row>
    <row r="236" spans="5:11" s="6" customFormat="1" ht="18" customHeight="1" x14ac:dyDescent="0.25">
      <c r="E236" s="196"/>
      <c r="K236" s="196"/>
    </row>
    <row r="237" spans="5:11" s="6" customFormat="1" ht="18" customHeight="1" x14ac:dyDescent="0.25">
      <c r="E237" s="196"/>
      <c r="K237" s="196"/>
    </row>
    <row r="238" spans="5:11" s="6" customFormat="1" ht="18" customHeight="1" x14ac:dyDescent="0.25">
      <c r="E238" s="196"/>
      <c r="K238" s="196"/>
    </row>
    <row r="239" spans="5:11" s="6" customFormat="1" ht="18" customHeight="1" x14ac:dyDescent="0.25">
      <c r="E239" s="196"/>
      <c r="K239" s="196"/>
    </row>
    <row r="240" spans="5:11" s="6" customFormat="1" ht="18" customHeight="1" x14ac:dyDescent="0.25">
      <c r="E240" s="196"/>
      <c r="K240" s="196"/>
    </row>
    <row r="241" spans="5:11" s="6" customFormat="1" ht="18" customHeight="1" x14ac:dyDescent="0.25">
      <c r="E241" s="196"/>
      <c r="K241" s="196"/>
    </row>
    <row r="242" spans="5:11" s="6" customFormat="1" ht="18" customHeight="1" x14ac:dyDescent="0.25">
      <c r="E242" s="196"/>
      <c r="K242" s="196"/>
    </row>
    <row r="243" spans="5:11" s="6" customFormat="1" ht="18" customHeight="1" x14ac:dyDescent="0.25">
      <c r="E243" s="196"/>
      <c r="K243" s="196"/>
    </row>
    <row r="244" spans="5:11" s="6" customFormat="1" ht="18" customHeight="1" x14ac:dyDescent="0.25">
      <c r="E244" s="196"/>
      <c r="K244" s="196"/>
    </row>
    <row r="245" spans="5:11" s="6" customFormat="1" ht="18" customHeight="1" x14ac:dyDescent="0.25">
      <c r="E245" s="196"/>
      <c r="K245" s="196"/>
    </row>
    <row r="246" spans="5:11" s="6" customFormat="1" ht="18" customHeight="1" x14ac:dyDescent="0.25">
      <c r="E246" s="196"/>
      <c r="K246" s="196"/>
    </row>
    <row r="247" spans="5:11" s="6" customFormat="1" ht="18" customHeight="1" x14ac:dyDescent="0.25">
      <c r="E247" s="196"/>
      <c r="K247" s="196"/>
    </row>
    <row r="248" spans="5:11" s="6" customFormat="1" ht="18" customHeight="1" x14ac:dyDescent="0.25">
      <c r="E248" s="196"/>
      <c r="K248" s="196"/>
    </row>
    <row r="249" spans="5:11" s="6" customFormat="1" ht="18" customHeight="1" x14ac:dyDescent="0.25">
      <c r="E249" s="196"/>
      <c r="K249" s="196"/>
    </row>
    <row r="250" spans="5:11" s="6" customFormat="1" ht="18" customHeight="1" x14ac:dyDescent="0.25">
      <c r="E250" s="196"/>
      <c r="K250" s="196"/>
    </row>
    <row r="251" spans="5:11" s="6" customFormat="1" ht="18" customHeight="1" x14ac:dyDescent="0.25">
      <c r="E251" s="196"/>
      <c r="K251" s="196"/>
    </row>
    <row r="252" spans="5:11" s="6" customFormat="1" ht="18" customHeight="1" x14ac:dyDescent="0.25">
      <c r="E252" s="196"/>
      <c r="K252" s="196"/>
    </row>
    <row r="253" spans="5:11" s="6" customFormat="1" ht="18" customHeight="1" x14ac:dyDescent="0.25">
      <c r="E253" s="196"/>
      <c r="K253" s="196"/>
    </row>
    <row r="254" spans="5:11" s="6" customFormat="1" ht="18" customHeight="1" x14ac:dyDescent="0.25">
      <c r="E254" s="196"/>
      <c r="K254" s="196"/>
    </row>
    <row r="255" spans="5:11" s="6" customFormat="1" ht="18" customHeight="1" x14ac:dyDescent="0.25">
      <c r="E255" s="196"/>
      <c r="K255" s="196"/>
    </row>
    <row r="256" spans="5:11" s="6" customFormat="1" ht="18" customHeight="1" x14ac:dyDescent="0.25">
      <c r="E256" s="196"/>
      <c r="K256" s="196"/>
    </row>
    <row r="257" spans="5:11" s="6" customFormat="1" ht="18" customHeight="1" x14ac:dyDescent="0.25">
      <c r="E257" s="196"/>
      <c r="K257" s="196"/>
    </row>
    <row r="258" spans="5:11" s="6" customFormat="1" ht="18" customHeight="1" x14ac:dyDescent="0.25">
      <c r="E258" s="196"/>
      <c r="K258" s="196"/>
    </row>
    <row r="259" spans="5:11" s="6" customFormat="1" ht="18" customHeight="1" x14ac:dyDescent="0.25">
      <c r="E259" s="196"/>
      <c r="K259" s="196"/>
    </row>
    <row r="260" spans="5:11" s="6" customFormat="1" ht="18" customHeight="1" x14ac:dyDescent="0.25">
      <c r="E260" s="196"/>
      <c r="K260" s="196"/>
    </row>
    <row r="261" spans="5:11" s="6" customFormat="1" ht="18" customHeight="1" x14ac:dyDescent="0.25">
      <c r="E261" s="196"/>
      <c r="K261" s="196"/>
    </row>
    <row r="262" spans="5:11" s="6" customFormat="1" ht="18" customHeight="1" x14ac:dyDescent="0.25">
      <c r="E262" s="196"/>
      <c r="K262" s="196"/>
    </row>
    <row r="263" spans="5:11" s="6" customFormat="1" ht="18" customHeight="1" x14ac:dyDescent="0.25">
      <c r="E263" s="196"/>
      <c r="K263" s="196"/>
    </row>
    <row r="264" spans="5:11" s="6" customFormat="1" ht="18" customHeight="1" x14ac:dyDescent="0.25">
      <c r="E264" s="196"/>
      <c r="K264" s="196"/>
    </row>
    <row r="265" spans="5:11" s="6" customFormat="1" ht="18" customHeight="1" x14ac:dyDescent="0.25">
      <c r="E265" s="196"/>
      <c r="K265" s="196"/>
    </row>
    <row r="266" spans="5:11" s="6" customFormat="1" ht="18" customHeight="1" x14ac:dyDescent="0.25">
      <c r="E266" s="196"/>
      <c r="K266" s="196"/>
    </row>
    <row r="267" spans="5:11" s="6" customFormat="1" ht="18" customHeight="1" x14ac:dyDescent="0.25">
      <c r="E267" s="196"/>
      <c r="K267" s="196"/>
    </row>
    <row r="268" spans="5:11" s="6" customFormat="1" ht="18" customHeight="1" x14ac:dyDescent="0.25">
      <c r="E268" s="196"/>
      <c r="K268" s="196"/>
    </row>
    <row r="269" spans="5:11" s="6" customFormat="1" ht="18" customHeight="1" x14ac:dyDescent="0.25">
      <c r="E269" s="196"/>
      <c r="K269" s="196"/>
    </row>
    <row r="270" spans="5:11" s="6" customFormat="1" ht="18" customHeight="1" x14ac:dyDescent="0.25">
      <c r="E270" s="196"/>
      <c r="K270" s="196"/>
    </row>
    <row r="271" spans="5:11" s="6" customFormat="1" ht="18" customHeight="1" x14ac:dyDescent="0.25">
      <c r="E271" s="196"/>
      <c r="K271" s="196"/>
    </row>
    <row r="272" spans="5:11" s="6" customFormat="1" ht="18" customHeight="1" x14ac:dyDescent="0.25">
      <c r="E272" s="196"/>
      <c r="K272" s="196"/>
    </row>
    <row r="273" spans="5:11" s="6" customFormat="1" ht="18" customHeight="1" x14ac:dyDescent="0.25">
      <c r="E273" s="196"/>
      <c r="K273" s="196"/>
    </row>
    <row r="274" spans="5:11" s="6" customFormat="1" ht="18" customHeight="1" x14ac:dyDescent="0.25">
      <c r="E274" s="196"/>
      <c r="K274" s="196"/>
    </row>
    <row r="275" spans="5:11" s="6" customFormat="1" ht="18" customHeight="1" x14ac:dyDescent="0.25">
      <c r="E275" s="196"/>
      <c r="K275" s="196"/>
    </row>
    <row r="276" spans="5:11" s="6" customFormat="1" ht="18" customHeight="1" x14ac:dyDescent="0.25">
      <c r="E276" s="196"/>
      <c r="K276" s="196"/>
    </row>
    <row r="277" spans="5:11" s="6" customFormat="1" ht="18" customHeight="1" x14ac:dyDescent="0.25">
      <c r="E277" s="196"/>
      <c r="K277" s="196"/>
    </row>
    <row r="278" spans="5:11" s="6" customFormat="1" ht="18" customHeight="1" x14ac:dyDescent="0.25">
      <c r="E278" s="196"/>
      <c r="K278" s="196"/>
    </row>
    <row r="279" spans="5:11" s="6" customFormat="1" ht="18" customHeight="1" x14ac:dyDescent="0.25">
      <c r="E279" s="196"/>
      <c r="K279" s="196"/>
    </row>
    <row r="280" spans="5:11" s="6" customFormat="1" ht="18" customHeight="1" x14ac:dyDescent="0.25">
      <c r="E280" s="196"/>
      <c r="K280" s="196"/>
    </row>
    <row r="281" spans="5:11" s="6" customFormat="1" ht="18" customHeight="1" x14ac:dyDescent="0.25">
      <c r="E281" s="196"/>
      <c r="K281" s="196"/>
    </row>
    <row r="282" spans="5:11" s="6" customFormat="1" ht="18" customHeight="1" x14ac:dyDescent="0.25">
      <c r="E282" s="196"/>
      <c r="K282" s="196"/>
    </row>
    <row r="283" spans="5:11" s="6" customFormat="1" ht="18" customHeight="1" x14ac:dyDescent="0.25">
      <c r="E283" s="196"/>
      <c r="K283" s="196"/>
    </row>
    <row r="284" spans="5:11" s="6" customFormat="1" ht="18" customHeight="1" x14ac:dyDescent="0.25">
      <c r="E284" s="196"/>
      <c r="K284" s="196"/>
    </row>
    <row r="285" spans="5:11" s="6" customFormat="1" ht="18" customHeight="1" x14ac:dyDescent="0.25">
      <c r="E285" s="196"/>
      <c r="K285" s="196"/>
    </row>
    <row r="286" spans="5:11" s="6" customFormat="1" ht="18" customHeight="1" x14ac:dyDescent="0.25">
      <c r="E286" s="196"/>
      <c r="K286" s="196"/>
    </row>
    <row r="287" spans="5:11" s="6" customFormat="1" ht="18" customHeight="1" x14ac:dyDescent="0.25">
      <c r="E287" s="196"/>
      <c r="K287" s="196"/>
    </row>
    <row r="288" spans="5:11" s="6" customFormat="1" ht="18" customHeight="1" x14ac:dyDescent="0.25">
      <c r="E288" s="196"/>
      <c r="K288" s="196"/>
    </row>
    <row r="289" spans="5:11" s="6" customFormat="1" ht="18" customHeight="1" x14ac:dyDescent="0.25">
      <c r="E289" s="196"/>
      <c r="K289" s="196"/>
    </row>
    <row r="290" spans="5:11" s="6" customFormat="1" ht="18" customHeight="1" x14ac:dyDescent="0.25">
      <c r="E290" s="196"/>
      <c r="K290" s="196"/>
    </row>
    <row r="291" spans="5:11" s="6" customFormat="1" ht="18" customHeight="1" x14ac:dyDescent="0.25">
      <c r="E291" s="196"/>
      <c r="K291" s="196"/>
    </row>
    <row r="292" spans="5:11" s="6" customFormat="1" ht="18" customHeight="1" x14ac:dyDescent="0.25">
      <c r="E292" s="196"/>
      <c r="K292" s="196"/>
    </row>
    <row r="293" spans="5:11" s="6" customFormat="1" ht="18" customHeight="1" x14ac:dyDescent="0.25">
      <c r="E293" s="196"/>
      <c r="K293" s="196"/>
    </row>
    <row r="294" spans="5:11" s="6" customFormat="1" ht="18" customHeight="1" x14ac:dyDescent="0.25">
      <c r="E294" s="196"/>
      <c r="K294" s="196"/>
    </row>
    <row r="295" spans="5:11" s="6" customFormat="1" ht="18" customHeight="1" x14ac:dyDescent="0.25">
      <c r="E295" s="196"/>
      <c r="K295" s="196"/>
    </row>
    <row r="296" spans="5:11" s="6" customFormat="1" ht="18" customHeight="1" x14ac:dyDescent="0.25">
      <c r="E296" s="196"/>
      <c r="K296" s="196"/>
    </row>
    <row r="297" spans="5:11" s="6" customFormat="1" ht="18" customHeight="1" x14ac:dyDescent="0.25">
      <c r="E297" s="196"/>
      <c r="K297" s="196"/>
    </row>
    <row r="298" spans="5:11" s="6" customFormat="1" ht="18" customHeight="1" x14ac:dyDescent="0.25">
      <c r="E298" s="196"/>
      <c r="K298" s="196"/>
    </row>
    <row r="299" spans="5:11" s="6" customFormat="1" ht="18" customHeight="1" x14ac:dyDescent="0.25">
      <c r="E299" s="196"/>
      <c r="K299" s="196"/>
    </row>
    <row r="300" spans="5:11" s="6" customFormat="1" ht="18" customHeight="1" x14ac:dyDescent="0.25">
      <c r="E300" s="196"/>
      <c r="K300" s="196"/>
    </row>
    <row r="301" spans="5:11" s="6" customFormat="1" ht="18" customHeight="1" x14ac:dyDescent="0.25">
      <c r="E301" s="196"/>
      <c r="K301" s="196"/>
    </row>
    <row r="302" spans="5:11" s="6" customFormat="1" ht="18" customHeight="1" x14ac:dyDescent="0.25">
      <c r="E302" s="196"/>
      <c r="K302" s="196"/>
    </row>
    <row r="303" spans="5:11" s="6" customFormat="1" ht="18" customHeight="1" x14ac:dyDescent="0.25">
      <c r="E303" s="196"/>
      <c r="K303" s="196"/>
    </row>
    <row r="304" spans="5:11" s="6" customFormat="1" ht="18" customHeight="1" x14ac:dyDescent="0.25">
      <c r="E304" s="196"/>
      <c r="K304" s="196"/>
    </row>
    <row r="305" spans="5:11" s="6" customFormat="1" ht="18" customHeight="1" x14ac:dyDescent="0.25">
      <c r="E305" s="196"/>
      <c r="K305" s="196"/>
    </row>
    <row r="306" spans="5:11" s="6" customFormat="1" ht="18" customHeight="1" x14ac:dyDescent="0.25">
      <c r="E306" s="196"/>
      <c r="K306" s="196"/>
    </row>
    <row r="307" spans="5:11" s="6" customFormat="1" ht="18" customHeight="1" x14ac:dyDescent="0.25">
      <c r="E307" s="196"/>
      <c r="K307" s="196"/>
    </row>
    <row r="308" spans="5:11" s="6" customFormat="1" ht="18" customHeight="1" x14ac:dyDescent="0.25">
      <c r="E308" s="196"/>
      <c r="K308" s="196"/>
    </row>
    <row r="309" spans="5:11" s="6" customFormat="1" ht="18" customHeight="1" x14ac:dyDescent="0.25">
      <c r="E309" s="196"/>
      <c r="K309" s="196"/>
    </row>
    <row r="310" spans="5:11" s="6" customFormat="1" ht="18" customHeight="1" x14ac:dyDescent="0.25">
      <c r="E310" s="196"/>
      <c r="K310" s="196"/>
    </row>
    <row r="311" spans="5:11" s="6" customFormat="1" ht="18" customHeight="1" x14ac:dyDescent="0.25">
      <c r="E311" s="196"/>
      <c r="K311" s="196"/>
    </row>
    <row r="312" spans="5:11" s="6" customFormat="1" ht="18" customHeight="1" x14ac:dyDescent="0.25">
      <c r="E312" s="196"/>
      <c r="K312" s="196"/>
    </row>
    <row r="313" spans="5:11" s="6" customFormat="1" ht="18" customHeight="1" x14ac:dyDescent="0.25">
      <c r="E313" s="196"/>
      <c r="K313" s="196"/>
    </row>
    <row r="314" spans="5:11" s="6" customFormat="1" ht="18" customHeight="1" x14ac:dyDescent="0.25">
      <c r="E314" s="196"/>
      <c r="K314" s="196"/>
    </row>
    <row r="315" spans="5:11" s="6" customFormat="1" ht="18" customHeight="1" x14ac:dyDescent="0.25">
      <c r="E315" s="196"/>
      <c r="K315" s="196"/>
    </row>
    <row r="316" spans="5:11" s="6" customFormat="1" ht="18" customHeight="1" x14ac:dyDescent="0.25">
      <c r="E316" s="196"/>
      <c r="K316" s="196"/>
    </row>
    <row r="317" spans="5:11" s="6" customFormat="1" ht="18" customHeight="1" x14ac:dyDescent="0.25">
      <c r="E317" s="196"/>
      <c r="K317" s="196"/>
    </row>
    <row r="318" spans="5:11" s="6" customFormat="1" ht="18" customHeight="1" x14ac:dyDescent="0.25">
      <c r="E318" s="196"/>
      <c r="K318" s="196"/>
    </row>
    <row r="319" spans="5:11" s="6" customFormat="1" ht="18" customHeight="1" x14ac:dyDescent="0.25">
      <c r="E319" s="196"/>
      <c r="K319" s="196"/>
    </row>
    <row r="320" spans="5:11" s="6" customFormat="1" ht="18" customHeight="1" x14ac:dyDescent="0.25">
      <c r="E320" s="196"/>
      <c r="K320" s="196"/>
    </row>
    <row r="321" spans="5:11" s="6" customFormat="1" ht="18" customHeight="1" x14ac:dyDescent="0.25">
      <c r="E321" s="196"/>
      <c r="K321" s="196"/>
    </row>
    <row r="322" spans="5:11" s="6" customFormat="1" ht="18" customHeight="1" x14ac:dyDescent="0.25">
      <c r="E322" s="196"/>
      <c r="K322" s="196"/>
    </row>
    <row r="323" spans="5:11" s="6" customFormat="1" ht="18" customHeight="1" x14ac:dyDescent="0.25">
      <c r="E323" s="196"/>
      <c r="K323" s="196"/>
    </row>
    <row r="324" spans="5:11" s="6" customFormat="1" ht="18" customHeight="1" x14ac:dyDescent="0.25">
      <c r="E324" s="196"/>
      <c r="K324" s="196"/>
    </row>
    <row r="325" spans="5:11" s="6" customFormat="1" ht="18" customHeight="1" x14ac:dyDescent="0.25">
      <c r="E325" s="196"/>
      <c r="K325" s="196"/>
    </row>
    <row r="326" spans="5:11" s="6" customFormat="1" ht="18" customHeight="1" x14ac:dyDescent="0.25">
      <c r="E326" s="196"/>
      <c r="K326" s="196"/>
    </row>
    <row r="327" spans="5:11" s="6" customFormat="1" ht="18" customHeight="1" x14ac:dyDescent="0.25">
      <c r="E327" s="196"/>
      <c r="K327" s="196"/>
    </row>
    <row r="328" spans="5:11" s="6" customFormat="1" ht="18" customHeight="1" x14ac:dyDescent="0.25">
      <c r="E328" s="196"/>
      <c r="K328" s="196"/>
    </row>
    <row r="329" spans="5:11" s="6" customFormat="1" ht="18" customHeight="1" x14ac:dyDescent="0.25">
      <c r="E329" s="196"/>
      <c r="K329" s="196"/>
    </row>
    <row r="330" spans="5:11" s="6" customFormat="1" ht="18" customHeight="1" x14ac:dyDescent="0.25">
      <c r="E330" s="196"/>
      <c r="K330" s="196"/>
    </row>
    <row r="331" spans="5:11" s="6" customFormat="1" ht="18" customHeight="1" x14ac:dyDescent="0.25">
      <c r="E331" s="196"/>
      <c r="K331" s="196"/>
    </row>
    <row r="332" spans="5:11" s="6" customFormat="1" ht="18" customHeight="1" x14ac:dyDescent="0.25">
      <c r="E332" s="196"/>
      <c r="K332" s="196"/>
    </row>
    <row r="333" spans="5:11" s="6" customFormat="1" ht="18" customHeight="1" x14ac:dyDescent="0.25">
      <c r="E333" s="196"/>
      <c r="K333" s="196"/>
    </row>
    <row r="334" spans="5:11" s="6" customFormat="1" ht="18" customHeight="1" x14ac:dyDescent="0.25">
      <c r="E334" s="196"/>
      <c r="K334" s="196"/>
    </row>
    <row r="335" spans="5:11" s="6" customFormat="1" ht="18" customHeight="1" x14ac:dyDescent="0.25">
      <c r="E335" s="196"/>
      <c r="K335" s="196"/>
    </row>
    <row r="336" spans="5:11" s="6" customFormat="1" ht="18" customHeight="1" x14ac:dyDescent="0.25">
      <c r="E336" s="196"/>
      <c r="K336" s="196"/>
    </row>
    <row r="337" spans="5:11" s="6" customFormat="1" ht="18" customHeight="1" x14ac:dyDescent="0.25">
      <c r="E337" s="196"/>
      <c r="K337" s="196"/>
    </row>
    <row r="338" spans="5:11" s="6" customFormat="1" ht="18" customHeight="1" x14ac:dyDescent="0.25">
      <c r="E338" s="196"/>
      <c r="K338" s="196"/>
    </row>
    <row r="339" spans="5:11" s="6" customFormat="1" ht="18" customHeight="1" x14ac:dyDescent="0.25">
      <c r="E339" s="196"/>
      <c r="K339" s="196"/>
    </row>
    <row r="340" spans="5:11" s="6" customFormat="1" ht="18" customHeight="1" x14ac:dyDescent="0.25">
      <c r="E340" s="196"/>
      <c r="K340" s="196"/>
    </row>
    <row r="341" spans="5:11" s="6" customFormat="1" ht="18" customHeight="1" x14ac:dyDescent="0.25">
      <c r="E341" s="196"/>
      <c r="K341" s="196"/>
    </row>
    <row r="342" spans="5:11" s="6" customFormat="1" ht="18" customHeight="1" x14ac:dyDescent="0.25">
      <c r="E342" s="196"/>
      <c r="K342" s="196"/>
    </row>
    <row r="343" spans="5:11" s="6" customFormat="1" ht="18" customHeight="1" x14ac:dyDescent="0.25">
      <c r="E343" s="196"/>
      <c r="K343" s="196"/>
    </row>
    <row r="344" spans="5:11" s="6" customFormat="1" ht="18" customHeight="1" x14ac:dyDescent="0.25">
      <c r="E344" s="196"/>
      <c r="K344" s="196"/>
    </row>
    <row r="345" spans="5:11" s="6" customFormat="1" ht="18" customHeight="1" x14ac:dyDescent="0.25">
      <c r="E345" s="196"/>
      <c r="K345" s="196"/>
    </row>
    <row r="346" spans="5:11" ht="18" customHeight="1" x14ac:dyDescent="0.25"/>
    <row r="347" spans="5:11" ht="18" customHeight="1" x14ac:dyDescent="0.25"/>
    <row r="348" spans="5:11" ht="18" customHeight="1" x14ac:dyDescent="0.25"/>
    <row r="349" spans="5:11" ht="18" customHeight="1" x14ac:dyDescent="0.25"/>
    <row r="350" spans="5:11" ht="18" customHeight="1" x14ac:dyDescent="0.25"/>
    <row r="351" spans="5:11" ht="18" customHeight="1" x14ac:dyDescent="0.25"/>
    <row r="352" spans="5:11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</sheetData>
  <mergeCells count="56">
    <mergeCell ref="V2:X2"/>
    <mergeCell ref="A2:A9"/>
    <mergeCell ref="B2:B9"/>
    <mergeCell ref="C2:C9"/>
    <mergeCell ref="Q2:T2"/>
    <mergeCell ref="U2:U4"/>
    <mergeCell ref="AZ2:AZ4"/>
    <mergeCell ref="BA2:BD2"/>
    <mergeCell ref="Y2:Y4"/>
    <mergeCell ref="Z2:AC2"/>
    <mergeCell ref="AD2:AG2"/>
    <mergeCell ref="AI2:AI4"/>
    <mergeCell ref="AJ2:AL2"/>
    <mergeCell ref="AM2:AM4"/>
    <mergeCell ref="A40:A47"/>
    <mergeCell ref="B40:B47"/>
    <mergeCell ref="C40:C47"/>
    <mergeCell ref="Q40:T40"/>
    <mergeCell ref="U40:U42"/>
    <mergeCell ref="AM40:AM42"/>
    <mergeCell ref="BT2:BT9"/>
    <mergeCell ref="Q5:BR5"/>
    <mergeCell ref="Q7:BR7"/>
    <mergeCell ref="Q8:BR8"/>
    <mergeCell ref="V40:X40"/>
    <mergeCell ref="BE2:BE4"/>
    <mergeCell ref="BF2:BI2"/>
    <mergeCell ref="BJ2:BJ4"/>
    <mergeCell ref="BK2:BM2"/>
    <mergeCell ref="BN2:BN4"/>
    <mergeCell ref="BO2:BR2"/>
    <mergeCell ref="AN2:AQ2"/>
    <mergeCell ref="AR2:AU2"/>
    <mergeCell ref="AV2:AV4"/>
    <mergeCell ref="AW2:AY2"/>
    <mergeCell ref="Y40:Y42"/>
    <mergeCell ref="Z40:AC40"/>
    <mergeCell ref="AD40:AG40"/>
    <mergeCell ref="AI40:AI42"/>
    <mergeCell ref="AJ40:AL40"/>
    <mergeCell ref="BT40:BT47"/>
    <mergeCell ref="Q43:BR43"/>
    <mergeCell ref="Q45:BR45"/>
    <mergeCell ref="Q46:BR46"/>
    <mergeCell ref="BA40:BD40"/>
    <mergeCell ref="BE40:BI40"/>
    <mergeCell ref="BJ40:BJ42"/>
    <mergeCell ref="BK40:BM40"/>
    <mergeCell ref="BN40:BN42"/>
    <mergeCell ref="BO40:BR40"/>
    <mergeCell ref="AN40:AP40"/>
    <mergeCell ref="AQ40:AQ42"/>
    <mergeCell ref="AR40:AU40"/>
    <mergeCell ref="AV40:AV42"/>
    <mergeCell ref="AW40:AY40"/>
    <mergeCell ref="AZ40:AZ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 ОИ</vt:lpstr>
      <vt:lpstr>Календарный учебный график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2023-09-04T16:24:15Z</dcterms:created>
  <dcterms:modified xsi:type="dcterms:W3CDTF">2023-09-04T16:49:53Z</dcterms:modified>
</cp:coreProperties>
</file>